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<sst xmlns="http://schemas.openxmlformats.org/spreadsheetml/2006/main" count="803" uniqueCount="265">
  <si>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</si>
  <si>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</si>
  <si>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</si>
  <si>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</si>
  <si>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</si>
  <si>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</si>
  <si>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</si>
  <si>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</si>
  <si>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</si>
  <si>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</si>
  <si>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</si>
  <si>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</si>
  <si>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</si>
  <si>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</si>
  <si>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</si>
  <si>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</si>
  <si>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</si>
  <si>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</si>
  <si>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</si>
  <si>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</si>
  <si>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</si>
  <si>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</si>
  <si>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</si>
  <si>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</si>
  <si>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</si>
  <si>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</si>
  <si>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</si>
  <si>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</si>
  <si>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</si>
  <si>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</si>
  <si>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</si>
  <si>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</si>
  <si>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</si>
  <si>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</si>
  <si>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</si>
  <si>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</si>
  <si>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</si>
  <si>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</si>
  <si>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</si>
  <si>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</si>
  <si>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</si>
  <si>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</si>
  <si>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</si>
  <si>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</si>
  <si>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</si>
  <si>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</si>
  <si>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</si>
  <si>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</si>
  <si>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</si>
  <si>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</si>
  <si>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</si>
  <si>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</si>
  <si>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</si>
  <si>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</si>
  <si>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</si>
  <si>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</si>
  <si>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</si>
  <si>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</si>
  <si>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</si>
  <si>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</si>
  <si>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</si>
  <si>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</si>
  <si>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</si>
  <si>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</si>
  <si>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</si>
  <si>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</si>
  <si>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</si>
  <si>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</si>
  <si>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</si>
  <si>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</si>
  <si>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</si>
  <si>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</si>
  <si>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</si>
  <si>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</si>
  <si>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</si>
  <si>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</si>
  <si>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</si>
  <si>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</si>
  <si>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</si>
  <si>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</si>
  <si>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</si>
  <si>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</si>
  <si>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</si>
  <si>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</si>
  <si>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</si>
  <si>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</si>
  <si>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</si>
  <si>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</si>
  <si>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</si>
  <si>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</si>
  <si>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</si>
  <si>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</si>
  <si>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</si>
  <si>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</si>
  <si>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</si>
  <si>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</si>
  <si>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</si>
  <si>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</si>
  <si>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</si>
  <si>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</si>
  <si>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</si>
  <si>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</si>
  <si>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</si>
  <si>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</si>
  <si>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</si>
  <si>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</si>
  <si>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</si>
  <si>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</si>
  <si>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</si>
  <si>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</si>
  <si>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</si>
  <si>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</si>
  <si>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</si>
  <si>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</si>
  <si>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</si>
  <si>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</si>
  <si>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</si>
  <si>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</si>
  <si>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</si>
  <si>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</si>
  <si>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</si>
  <si>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</si>
  <si>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</si>
  <si>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</si>
  <si>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</si>
  <si>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</si>
  <si>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</si>
  <si>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</si>
  <si>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</si>
  <si>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</si>
  <si>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</si>
  <si>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Иные межбюджетные трансферты на обеспечение стимулирующих выплат работникам муниципальных учреждений культуры</t>
  </si>
  <si>
    <t>90 0 00 00000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</si>
  <si>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</si>
  <si>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</si>
  <si>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</si>
  <si>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</si>
  <si>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</si>
  <si>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</si>
  <si>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</si>
  <si>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</si>
  <si>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</si>
  <si>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</si>
  <si>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</si>
  <si>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</si>
  <si>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</si>
  <si>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</si>
  <si>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</si>
  <si>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90 2 02 16090</t>
  </si>
  <si>
    <t>90 2 03 00000</t>
  </si>
  <si>
    <t>90 2 03 16180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</si>
  <si>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</si>
  <si>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</si>
  <si>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</si>
  <si>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</si>
  <si>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</si>
  <si>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</si>
  <si>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</si>
  <si>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</si>
  <si>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</si>
  <si>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</si>
  <si>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</si>
  <si>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</si>
  <si>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</si>
  <si>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</si>
  <si>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</si>
  <si>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</si>
  <si>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</si>
  <si>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</si>
  <si>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</si>
  <si>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</si>
  <si>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</si>
  <si>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</si>
  <si>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</si>
  <si>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</si>
  <si>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</si>
  <si>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</si>
  <si>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</si>
  <si>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</si>
  <si>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</si>
  <si>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</si>
  <si>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</si>
  <si>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</si>
  <si>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</si>
  <si>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</si>
  <si>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</si>
  <si>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</si>
  <si>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</si>
  <si>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</si>
  <si>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</si>
  <si>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</si>
  <si>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</si>
  <si>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</si>
  <si>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</si>
  <si>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</si>
  <si>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</si>
  <si>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</si>
  <si>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</si>
  <si>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</si>
  <si>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</si>
  <si>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</si>
  <si>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</si>
  <si>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</si>
  <si>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</si>
  <si>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</si>
  <si>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</si>
  <si>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</si>
  <si>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</si>
  <si>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</si>
  <si>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</si>
  <si>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</si>
  <si>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</si>
  <si>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</si>
  <si>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</si>
  <si>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</si>
  <si>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</si>
  <si>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</si>
  <si>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</si>
  <si>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</si>
  <si>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</si>
  <si>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</si>
  <si>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</si>
  <si>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85 4 01 80540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</si>
  <si>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</si>
  <si>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</si>
  <si>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Сумма
(тысяч рублей) 2022 год</t>
  </si>
  <si>
    <t>Мероприятия по реализации областного закона от 28.12.2018 г. №147-оз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</si>
  <si>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</si>
  <si>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</si>
  <si>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>Поддержка развития общественной инфраструктуры муниципального значения</t>
  </si>
  <si>
    <t>90 4 03 S4840</t>
  </si>
  <si>
    <t>59 2 01 S4840</t>
  </si>
  <si>
    <t>59 1 01 S4840</t>
  </si>
  <si>
    <t>50 2 01 00000</t>
  </si>
  <si>
    <t>Основное мероприятие "Переселение граждан из аварийного жилищного фонда"</t>
  </si>
  <si>
    <t>Иные межбюджетные трансферты за счет резервного фонда Правительства Ленинградской области</t>
  </si>
  <si>
    <t>Исполнение судебных актов Российской Федерации и мировых соглашений по возмещению причиненного вреда</t>
  </si>
  <si>
    <t>90 4 01 80610</t>
  </si>
  <si>
    <t>Содержание и обслуживание уличного освещения</t>
  </si>
  <si>
    <t>Основное мероприятие "Улучшение эксплуатационных показателей жилищного фонда"</t>
  </si>
  <si>
    <t>90 3 04 00000</t>
  </si>
  <si>
    <t>90 3 04 16230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</si>
  <si>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</si>
  <si>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</si>
  <si>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</si>
  <si>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</si>
  <si>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90 3 02 16020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</si>
  <si>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2021 год и на плановый период 2022 и 2023 годов</t>
  </si>
  <si>
    <t>Сумма
(тысяч рублей) 2023 год</t>
  </si>
  <si>
    <t>50 2 01 S9602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</si>
  <si>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2021-2023 годы»</t>
  </si>
  <si>
    <t>Муниципальная программа «Развитие части территории МО «Винницкое сельское поселение» на 2021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</si>
  <si>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2021-2023 годы»</t>
  </si>
  <si>
    <t>Муниципальная программа «Культура в Винницком сельском поселении на 2021-2023 годы»</t>
  </si>
  <si>
    <t>Подпрограмма «Сохранение и развитие культурного наследия и культурного потенциала населения Винницкого сельского поселение на 2021-2023 годы»</t>
  </si>
  <si>
    <t>Подпрограмма  «Развитие библиотечного обслуживания Винницкого сельского поселения  на 2021-2023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</si>
  <si>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2021 год и плановый период 2022-2023 годов»</t>
  </si>
  <si>
    <t>Подпрограмма "Стимулирование экономической активности на территории МО Винницкое сельское поселение на 2021 год и плановый период 2022-2023 годов"</t>
  </si>
  <si>
    <t>Подпрограмма "Обеспечение безопасности на территории МО Винницкое сельское поселение на 2021 год и плановый период 2022-2023 годов"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</si>
  <si>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2021 год и плановый период 2022-2023 годов»</t>
  </si>
  <si>
    <t>Подпрограмма «Благоустройство населенных пунктов в Винницком сельском поселении на 2021 год и плановый период 2022-2023 годов»</t>
  </si>
  <si>
    <t>Подпрограмма "Развитие физической культуры, спорта и молодежной политики на территории Винницкого сельского поселения на 2021 год и плановый период 2022-2023 годов"</t>
  </si>
  <si>
    <t>Подпрограмма "Формирование комфортной городской среды на территории МО Винницкое сельское поселение на 2021 год и плановый период 2022-2023 годов"</t>
  </si>
  <si>
    <t xml:space="preserve"> 
                    Приложение № 4
К решению Совета депутатов 
МО «Винницкое сельское поселение
 от 22 декабря 2020 года  № 77
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</si>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</sst>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1" xfId="53" applyNumberFormat="1" applyFont="1" applyBorder="1" applyAlignment="1">
      <alignment horizontal="center" vertical="top" wrapText="1"/>
      <protection/>
    </xf>
    <xf numFmtId="172" fontId="21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0" fontId="22" fillId="0" borderId="11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/>
    </xf>
    <xf numFmtId="0" fontId="23" fillId="0" borderId="11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24" fillId="0" borderId="11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NumberFormat="1" applyFont="1" applyFill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center" vertical="top"/>
    </xf>
    <xf numFmtId="178" fontId="25" fillId="0" borderId="11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left" vertical="top" wrapText="1"/>
    </xf>
    <xf numFmtId="173" fontId="24" fillId="0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center" wrapText="1" shrinkToFit="1"/>
    </xf>
    <xf numFmtId="172" fontId="21" fillId="0" borderId="11" xfId="0" applyNumberFormat="1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49" fontId="26" fillId="0" borderId="11" xfId="0" applyNumberFormat="1" applyFont="1" applyFill="1" applyBorder="1" applyAlignment="1">
      <alignment horizontal="center" vertical="top" wrapText="1"/>
    </xf>
    <xf numFmtId="172" fontId="24" fillId="24" borderId="11" xfId="0" applyNumberFormat="1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172" fontId="22" fillId="0" borderId="11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0" fontId="24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0" fontId="22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6%20&#1042;&#1077;&#1076;&#1086;&#1084;&#1089;&#1090;&#1074;&#1077;&#1085;&#1085;&#1072;&#1103;%202021-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56">
          <cell r="A156" t="str">
    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tabSelected="1" zoomScalePageLayoutView="0" workbookViewId="0" topLeftCell="A1">
      <selection activeCell="A2" sqref="A2:H308"/>
    </sheetView>
  </sheetViews>
  <sheetFormatPr defaultColWidth="9.140625" defaultRowHeight="15"/>
  <cols>
    <col min="1" max="1" width="50.00390625" style="4" customWidth="1"/>
    <col min="2" max="2" width="9.7109375" style="3" customWidth="1"/>
    <col min="3" max="5" width="4.57421875" style="3" customWidth="1"/>
    <col min="6" max="6" width="7.8515625" style="3" customWidth="1"/>
    <col min="7" max="7" width="8.421875" style="2" customWidth="1"/>
    <col min="8" max="8" width="8.28125" style="2" customWidth="1"/>
    <col min="9" max="16384" width="8.8515625" style="2" customWidth="1"/>
  </cols>
  <sheetData>
    <row r="1" spans="1:8" s="5" customFormat="1" ht="15.75">
      <c r="A1" s="7"/>
      <c r="B1" s="8"/>
      <c r="C1" s="9"/>
      <c r="D1" s="8"/>
      <c r="E1" s="10"/>
      <c r="F1" s="8"/>
      <c r="G1" s="9"/>
      <c r="H1" s="9" t="s">
        <v>264</v>
      </c>
    </row>
    <row r="2" spans="1:8" s="5" customFormat="1" ht="46.5" customHeight="1">
      <c r="A2" s="7"/>
      <c r="B2" s="8"/>
      <c r="C2" s="9"/>
      <c r="D2" s="45" t="s">
        <v>263</v>
      </c>
      <c r="E2" s="45"/>
      <c r="F2" s="45"/>
      <c r="G2" s="45"/>
      <c r="H2" s="45"/>
    </row>
    <row r="3" spans="1:8" s="5" customFormat="1" ht="30" customHeight="1">
      <c r="A3" s="7"/>
      <c r="B3" s="8"/>
      <c r="C3" s="9"/>
      <c r="D3" s="45"/>
      <c r="E3" s="45"/>
      <c r="F3" s="45"/>
      <c r="G3" s="45"/>
      <c r="H3" s="45"/>
    </row>
    <row r="4" spans="1:8" s="5" customFormat="1" ht="18" customHeight="1">
      <c r="A4" s="7"/>
      <c r="B4" s="8"/>
      <c r="C4" s="9"/>
      <c r="D4" s="45"/>
      <c r="E4" s="45"/>
      <c r="F4" s="45"/>
      <c r="G4" s="45"/>
      <c r="H4" s="45"/>
    </row>
    <row r="5" spans="1:8" s="5" customFormat="1" ht="15.75">
      <c r="A5" s="7"/>
      <c r="B5" s="8"/>
      <c r="C5" s="10"/>
      <c r="D5" s="8"/>
      <c r="E5" s="8"/>
      <c r="F5" s="8"/>
      <c r="G5" s="9"/>
      <c r="H5" s="9"/>
    </row>
    <row r="6" spans="1:8" s="5" customFormat="1" ht="15.75">
      <c r="A6" s="7"/>
      <c r="B6" s="8"/>
      <c r="C6" s="11"/>
      <c r="D6" s="8"/>
      <c r="E6" s="8"/>
      <c r="F6" s="8"/>
      <c r="G6" s="9"/>
      <c r="H6" s="9"/>
    </row>
    <row r="7" spans="1:8" s="5" customFormat="1" ht="117" customHeight="1">
      <c r="A7" s="12" t="s">
        <v>247</v>
      </c>
      <c r="B7" s="12"/>
      <c r="C7" s="12"/>
      <c r="D7" s="12"/>
      <c r="E7" s="12"/>
      <c r="F7" s="12"/>
      <c r="G7" s="12"/>
      <c r="H7" s="12"/>
    </row>
    <row r="8" spans="1:8" s="6" customFormat="1" ht="51">
      <c r="A8" s="13" t="s">
        <v>19</v>
      </c>
      <c r="B8" s="14" t="s">
        <v>20</v>
      </c>
      <c r="C8" s="14" t="s">
        <v>21</v>
      </c>
      <c r="D8" s="13" t="s">
        <v>22</v>
      </c>
      <c r="E8" s="13" t="s">
        <v>23</v>
      </c>
      <c r="F8" s="15" t="s">
        <v>200</v>
      </c>
      <c r="G8" s="15" t="s">
        <v>225</v>
      </c>
      <c r="H8" s="15" t="s">
        <v>248</v>
      </c>
    </row>
    <row r="9" spans="1:8" s="6" customFormat="1" ht="15.75">
      <c r="A9" s="16" t="s">
        <v>51</v>
      </c>
      <c r="B9" s="16" t="s">
        <v>52</v>
      </c>
      <c r="C9" s="16" t="s">
        <v>53</v>
      </c>
      <c r="D9" s="16" t="s">
        <v>54</v>
      </c>
      <c r="E9" s="17">
        <v>5</v>
      </c>
      <c r="F9" s="18">
        <v>6</v>
      </c>
      <c r="G9" s="19">
        <v>7</v>
      </c>
      <c r="H9" s="19">
        <v>8</v>
      </c>
    </row>
    <row r="10" spans="1:8" s="1" customFormat="1" ht="15">
      <c r="A10" s="20" t="s">
        <v>24</v>
      </c>
      <c r="B10" s="21"/>
      <c r="C10" s="22"/>
      <c r="D10" s="21"/>
      <c r="E10" s="21"/>
      <c r="F10" s="23">
        <f>SUM(F11+F26+F49+F63+F132+F232+F274)</f>
        <v>40744.399999999994</v>
      </c>
      <c r="G10" s="23">
        <f>SUM(G11+G26+G49+G63+G132+G232+G274)</f>
        <v>31446.199999999997</v>
      </c>
      <c r="H10" s="23">
        <f>SUM(H11+H26+H49+H63+H132+H232+H274)</f>
        <v>31642.399999999998</v>
      </c>
    </row>
    <row r="11" spans="1:8" s="1" customFormat="1" ht="63.75">
      <c r="A11" s="20" t="s">
        <v>250</v>
      </c>
      <c r="B11" s="21" t="s">
        <v>25</v>
      </c>
      <c r="C11" s="22"/>
      <c r="D11" s="21"/>
      <c r="E11" s="21"/>
      <c r="F11" s="23">
        <f>SUM(F12+F17)</f>
        <v>300</v>
      </c>
      <c r="G11" s="23">
        <f>SUM(G12+G17)</f>
        <v>300</v>
      </c>
      <c r="H11" s="23">
        <f>SUM(H12+H17)</f>
        <v>12369.6</v>
      </c>
    </row>
    <row r="12" spans="1:8" ht="27" customHeight="1">
      <c r="A12" s="24" t="s">
        <v>126</v>
      </c>
      <c r="B12" s="25" t="s">
        <v>127</v>
      </c>
      <c r="C12" s="26"/>
      <c r="D12" s="25"/>
      <c r="E12" s="25"/>
      <c r="F12" s="27">
        <f>SUM(F13+0)</f>
        <v>0</v>
      </c>
      <c r="G12" s="27">
        <f>SUM(G13+0)</f>
        <v>0</v>
      </c>
      <c r="H12" s="27">
        <f>SUM(H13+0)</f>
        <v>0</v>
      </c>
    </row>
    <row r="13" spans="1:8" ht="37.5" customHeight="1">
      <c r="A13" s="24" t="s">
        <v>128</v>
      </c>
      <c r="B13" s="25" t="s">
        <v>198</v>
      </c>
      <c r="C13" s="26"/>
      <c r="D13" s="25"/>
      <c r="E13" s="25"/>
      <c r="F13" s="28">
        <f>SUM(F14+0)</f>
        <v>0</v>
      </c>
      <c r="G13" s="29">
        <v>0</v>
      </c>
      <c r="H13" s="29">
        <v>0</v>
      </c>
    </row>
    <row r="14" spans="1:8" ht="35.25" customHeight="1">
      <c r="A14" s="30" t="s">
        <v>129</v>
      </c>
      <c r="B14" s="25" t="s">
        <v>199</v>
      </c>
      <c r="C14" s="26"/>
      <c r="D14" s="25"/>
      <c r="E14" s="25"/>
      <c r="F14" s="28">
        <f>SUM(F15+0)</f>
        <v>0</v>
      </c>
      <c r="G14" s="29">
        <v>0</v>
      </c>
      <c r="H14" s="29">
        <v>0</v>
      </c>
    </row>
    <row r="15" spans="1:8" ht="22.5" customHeight="1">
      <c r="A15" s="24" t="s">
        <v>130</v>
      </c>
      <c r="B15" s="25" t="s">
        <v>199</v>
      </c>
      <c r="C15" s="26">
        <v>322</v>
      </c>
      <c r="D15" s="25"/>
      <c r="E15" s="25"/>
      <c r="F15" s="28">
        <f>SUM(F16+0)</f>
        <v>0</v>
      </c>
      <c r="G15" s="29">
        <v>0</v>
      </c>
      <c r="H15" s="29">
        <v>0</v>
      </c>
    </row>
    <row r="16" spans="1:8" ht="30" customHeight="1">
      <c r="A16" s="24" t="s">
        <v>186</v>
      </c>
      <c r="B16" s="25" t="s">
        <v>199</v>
      </c>
      <c r="C16" s="26">
        <v>322</v>
      </c>
      <c r="D16" s="25" t="s">
        <v>26</v>
      </c>
      <c r="E16" s="25" t="s">
        <v>29</v>
      </c>
      <c r="F16" s="28">
        <v>0</v>
      </c>
      <c r="G16" s="29">
        <v>0</v>
      </c>
      <c r="H16" s="29">
        <v>0</v>
      </c>
    </row>
    <row r="17" spans="1:8" ht="84" customHeight="1">
      <c r="A17" s="24" t="s">
        <v>202</v>
      </c>
      <c r="B17" s="25" t="s">
        <v>201</v>
      </c>
      <c r="C17" s="26"/>
      <c r="D17" s="25"/>
      <c r="E17" s="25"/>
      <c r="F17" s="28">
        <f>SUM(F18+F22)</f>
        <v>300</v>
      </c>
      <c r="G17" s="28">
        <f>SUM(G18+G22)</f>
        <v>300</v>
      </c>
      <c r="H17" s="28">
        <f>SUM(H18+H22)</f>
        <v>12369.6</v>
      </c>
    </row>
    <row r="18" spans="1:8" ht="33" customHeight="1">
      <c r="A18" s="24" t="s">
        <v>234</v>
      </c>
      <c r="B18" s="25" t="s">
        <v>233</v>
      </c>
      <c r="C18" s="26"/>
      <c r="D18" s="25"/>
      <c r="E18" s="25"/>
      <c r="F18" s="28">
        <f>SUM(F19+0)</f>
        <v>0</v>
      </c>
      <c r="G18" s="28">
        <f>SUM(G19+0)</f>
        <v>0</v>
      </c>
      <c r="H18" s="28">
        <f>SUM(H19+0)</f>
        <v>12069.6</v>
      </c>
    </row>
    <row r="19" spans="1:8" ht="29.25" customHeight="1">
      <c r="A19" s="24" t="s">
        <v>235</v>
      </c>
      <c r="B19" s="25" t="s">
        <v>249</v>
      </c>
      <c r="C19" s="26"/>
      <c r="D19" s="25"/>
      <c r="E19" s="25"/>
      <c r="F19" s="28">
        <f>SUM(F20+0)</f>
        <v>0</v>
      </c>
      <c r="G19" s="28">
        <v>0</v>
      </c>
      <c r="H19" s="28">
        <f>SUM(H20+0)</f>
        <v>12069.6</v>
      </c>
    </row>
    <row r="20" spans="1:8" ht="96.75" customHeight="1">
      <c r="A20" s="24" t="str">
        <f>'[1]1-й год'!$A$156</f>
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</c>
      <c r="B20" s="25" t="s">
        <v>249</v>
      </c>
      <c r="C20" s="26">
        <v>412</v>
      </c>
      <c r="D20" s="25"/>
      <c r="E20" s="25"/>
      <c r="F20" s="28">
        <f>SUM(F21+0)</f>
        <v>0</v>
      </c>
      <c r="G20" s="28">
        <v>0</v>
      </c>
      <c r="H20" s="28">
        <f>SUM(H21+0)</f>
        <v>12069.6</v>
      </c>
    </row>
    <row r="21" spans="1:8" ht="29.25" customHeight="1">
      <c r="A21" s="31" t="s">
        <v>34</v>
      </c>
      <c r="B21" s="25" t="s">
        <v>249</v>
      </c>
      <c r="C21" s="26">
        <v>412</v>
      </c>
      <c r="D21" s="25" t="s">
        <v>32</v>
      </c>
      <c r="E21" s="25" t="s">
        <v>28</v>
      </c>
      <c r="F21" s="28">
        <v>0</v>
      </c>
      <c r="G21" s="28">
        <v>0</v>
      </c>
      <c r="H21" s="28">
        <v>12069.6</v>
      </c>
    </row>
    <row r="22" spans="1:8" ht="35.25" customHeight="1">
      <c r="A22" s="24" t="s">
        <v>205</v>
      </c>
      <c r="B22" s="25" t="s">
        <v>216</v>
      </c>
      <c r="C22" s="26"/>
      <c r="D22" s="25"/>
      <c r="E22" s="25"/>
      <c r="F22" s="28">
        <f aca="true" t="shared" si="0" ref="F22:H24">SUM(F23+0)</f>
        <v>300</v>
      </c>
      <c r="G22" s="28">
        <f t="shared" si="0"/>
        <v>300</v>
      </c>
      <c r="H22" s="28">
        <f t="shared" si="0"/>
        <v>300</v>
      </c>
    </row>
    <row r="23" spans="1:8" ht="40.5" customHeight="1">
      <c r="A23" s="24" t="s">
        <v>206</v>
      </c>
      <c r="B23" s="25" t="s">
        <v>217</v>
      </c>
      <c r="C23" s="26"/>
      <c r="D23" s="25"/>
      <c r="E23" s="25"/>
      <c r="F23" s="28">
        <f t="shared" si="0"/>
        <v>300</v>
      </c>
      <c r="G23" s="28">
        <f t="shared" si="0"/>
        <v>300</v>
      </c>
      <c r="H23" s="28">
        <f t="shared" si="0"/>
        <v>300</v>
      </c>
    </row>
    <row r="24" spans="1:8" ht="20.25" customHeight="1">
      <c r="A24" s="24" t="s">
        <v>190</v>
      </c>
      <c r="B24" s="25" t="s">
        <v>217</v>
      </c>
      <c r="C24" s="26">
        <v>244</v>
      </c>
      <c r="D24" s="25"/>
      <c r="E24" s="25"/>
      <c r="F24" s="28">
        <f t="shared" si="0"/>
        <v>300</v>
      </c>
      <c r="G24" s="28">
        <f t="shared" si="0"/>
        <v>300</v>
      </c>
      <c r="H24" s="28">
        <f t="shared" si="0"/>
        <v>300</v>
      </c>
    </row>
    <row r="25" spans="1:8" ht="20.25" customHeight="1">
      <c r="A25" s="32" t="s">
        <v>46</v>
      </c>
      <c r="B25" s="25" t="s">
        <v>217</v>
      </c>
      <c r="C25" s="26">
        <v>244</v>
      </c>
      <c r="D25" s="25" t="s">
        <v>32</v>
      </c>
      <c r="E25" s="25" t="s">
        <v>29</v>
      </c>
      <c r="F25" s="28">
        <v>300</v>
      </c>
      <c r="G25" s="28">
        <v>300</v>
      </c>
      <c r="H25" s="28">
        <v>300</v>
      </c>
    </row>
    <row r="26" spans="1:8" s="1" customFormat="1" ht="25.5">
      <c r="A26" s="20" t="s">
        <v>251</v>
      </c>
      <c r="B26" s="21" t="s">
        <v>16</v>
      </c>
      <c r="C26" s="22"/>
      <c r="D26" s="21"/>
      <c r="E26" s="21"/>
      <c r="F26" s="23">
        <f>SUM(F27+F40)</f>
        <v>4100.2</v>
      </c>
      <c r="G26" s="23">
        <f>SUM(G27+G40)</f>
        <v>0</v>
      </c>
      <c r="H26" s="23">
        <f>SUM(H27+H40)</f>
        <v>0</v>
      </c>
    </row>
    <row r="27" spans="1:8" ht="15">
      <c r="A27" s="24" t="s">
        <v>99</v>
      </c>
      <c r="B27" s="25" t="s">
        <v>45</v>
      </c>
      <c r="C27" s="26"/>
      <c r="D27" s="25"/>
      <c r="E27" s="25"/>
      <c r="F27" s="27">
        <f>SUM(F28+F32+F36)</f>
        <v>2878.6</v>
      </c>
      <c r="G27" s="27">
        <f>SUM(G28+G32+G36)</f>
        <v>0</v>
      </c>
      <c r="H27" s="27">
        <f>SUM(H28+H32+H36)</f>
        <v>0</v>
      </c>
    </row>
    <row r="28" spans="1:8" ht="25.5">
      <c r="A28" s="24" t="s">
        <v>226</v>
      </c>
      <c r="B28" s="25" t="s">
        <v>219</v>
      </c>
      <c r="C28" s="26"/>
      <c r="D28" s="25"/>
      <c r="E28" s="25"/>
      <c r="F28" s="27">
        <f>SUM(F29+0)</f>
        <v>0</v>
      </c>
      <c r="G28" s="27">
        <f>SUM(G29+0)</f>
        <v>0</v>
      </c>
      <c r="H28" s="27">
        <f>SUM(H29+0)</f>
        <v>0</v>
      </c>
    </row>
    <row r="29" spans="1:8" ht="15">
      <c r="A29" s="24" t="s">
        <v>190</v>
      </c>
      <c r="B29" s="25" t="s">
        <v>219</v>
      </c>
      <c r="C29" s="26">
        <v>244</v>
      </c>
      <c r="D29" s="25"/>
      <c r="E29" s="25"/>
      <c r="F29" s="27">
        <f>SUM(F30+F31)</f>
        <v>0</v>
      </c>
      <c r="G29" s="27">
        <f>SUM(G30+G31)</f>
        <v>0</v>
      </c>
      <c r="H29" s="27">
        <f>SUM(H30+H31)</f>
        <v>0</v>
      </c>
    </row>
    <row r="30" spans="1:8" ht="15">
      <c r="A30" s="24" t="s">
        <v>3</v>
      </c>
      <c r="B30" s="25" t="s">
        <v>219</v>
      </c>
      <c r="C30" s="26">
        <v>244</v>
      </c>
      <c r="D30" s="25" t="s">
        <v>27</v>
      </c>
      <c r="E30" s="25" t="s">
        <v>30</v>
      </c>
      <c r="F30" s="27">
        <v>0</v>
      </c>
      <c r="G30" s="27">
        <v>0</v>
      </c>
      <c r="H30" s="27">
        <v>0</v>
      </c>
    </row>
    <row r="31" spans="1:8" ht="15">
      <c r="A31" s="24" t="s">
        <v>46</v>
      </c>
      <c r="B31" s="25" t="s">
        <v>219</v>
      </c>
      <c r="C31" s="26">
        <v>244</v>
      </c>
      <c r="D31" s="25" t="s">
        <v>32</v>
      </c>
      <c r="E31" s="25" t="s">
        <v>29</v>
      </c>
      <c r="F31" s="27">
        <v>0</v>
      </c>
      <c r="G31" s="27">
        <v>0</v>
      </c>
      <c r="H31" s="27">
        <v>0</v>
      </c>
    </row>
    <row r="32" spans="1:8" ht="76.5">
      <c r="A32" s="24" t="s">
        <v>218</v>
      </c>
      <c r="B32" s="25" t="s">
        <v>219</v>
      </c>
      <c r="C32" s="26"/>
      <c r="D32" s="25"/>
      <c r="E32" s="25"/>
      <c r="F32" s="27">
        <f>SUM(F33+0)</f>
        <v>378.6</v>
      </c>
      <c r="G32" s="27">
        <f>SUM(G33+0)</f>
        <v>0</v>
      </c>
      <c r="H32" s="27">
        <f>SUM(H33+0)</f>
        <v>0</v>
      </c>
    </row>
    <row r="33" spans="1:8" ht="15">
      <c r="A33" s="24" t="s">
        <v>190</v>
      </c>
      <c r="B33" s="25" t="s">
        <v>219</v>
      </c>
      <c r="C33" s="26">
        <v>244</v>
      </c>
      <c r="D33" s="25"/>
      <c r="E33" s="25"/>
      <c r="F33" s="27">
        <f>SUM(F34+F35)</f>
        <v>378.6</v>
      </c>
      <c r="G33" s="27">
        <f>SUM(G34+G35)</f>
        <v>0</v>
      </c>
      <c r="H33" s="27">
        <f>SUM(H34+H35)</f>
        <v>0</v>
      </c>
    </row>
    <row r="34" spans="1:8" ht="15">
      <c r="A34" s="24" t="s">
        <v>3</v>
      </c>
      <c r="B34" s="25" t="s">
        <v>219</v>
      </c>
      <c r="C34" s="26">
        <v>244</v>
      </c>
      <c r="D34" s="25" t="s">
        <v>27</v>
      </c>
      <c r="E34" s="25" t="s">
        <v>30</v>
      </c>
      <c r="F34" s="27">
        <v>378.6</v>
      </c>
      <c r="G34" s="29">
        <v>0</v>
      </c>
      <c r="H34" s="29">
        <v>0</v>
      </c>
    </row>
    <row r="35" spans="1:8" ht="15">
      <c r="A35" s="24" t="s">
        <v>46</v>
      </c>
      <c r="B35" s="25" t="s">
        <v>219</v>
      </c>
      <c r="C35" s="26">
        <v>244</v>
      </c>
      <c r="D35" s="25" t="s">
        <v>32</v>
      </c>
      <c r="E35" s="25" t="s">
        <v>29</v>
      </c>
      <c r="F35" s="27">
        <v>0</v>
      </c>
      <c r="G35" s="29">
        <v>0</v>
      </c>
      <c r="H35" s="29">
        <v>0</v>
      </c>
    </row>
    <row r="36" spans="1:8" ht="76.5">
      <c r="A36" s="24" t="s">
        <v>218</v>
      </c>
      <c r="B36" s="25" t="s">
        <v>219</v>
      </c>
      <c r="C36" s="26"/>
      <c r="D36" s="25"/>
      <c r="E36" s="25"/>
      <c r="F36" s="27">
        <f>SUM(F37+0)</f>
        <v>2500</v>
      </c>
      <c r="G36" s="27">
        <f>SUM(G37+0)</f>
        <v>0</v>
      </c>
      <c r="H36" s="27">
        <f>SUM(H37+0)</f>
        <v>0</v>
      </c>
    </row>
    <row r="37" spans="1:8" ht="15">
      <c r="A37" s="24" t="s">
        <v>190</v>
      </c>
      <c r="B37" s="25" t="s">
        <v>219</v>
      </c>
      <c r="C37" s="26">
        <v>244</v>
      </c>
      <c r="D37" s="25"/>
      <c r="E37" s="25"/>
      <c r="F37" s="27">
        <f>SUM(F38+F39)</f>
        <v>2500</v>
      </c>
      <c r="G37" s="27">
        <f>SUM(G38+G39)</f>
        <v>0</v>
      </c>
      <c r="H37" s="27">
        <f>SUM(H38+H39)</f>
        <v>0</v>
      </c>
    </row>
    <row r="38" spans="1:8" ht="15">
      <c r="A38" s="24" t="s">
        <v>3</v>
      </c>
      <c r="B38" s="25" t="s">
        <v>219</v>
      </c>
      <c r="C38" s="26">
        <v>244</v>
      </c>
      <c r="D38" s="25" t="s">
        <v>27</v>
      </c>
      <c r="E38" s="25" t="s">
        <v>30</v>
      </c>
      <c r="F38" s="27">
        <v>2500</v>
      </c>
      <c r="G38" s="29">
        <v>0</v>
      </c>
      <c r="H38" s="29">
        <v>0</v>
      </c>
    </row>
    <row r="39" spans="1:8" ht="15">
      <c r="A39" s="24" t="s">
        <v>46</v>
      </c>
      <c r="B39" s="25" t="s">
        <v>219</v>
      </c>
      <c r="C39" s="26">
        <v>244</v>
      </c>
      <c r="D39" s="25" t="s">
        <v>32</v>
      </c>
      <c r="E39" s="25" t="s">
        <v>29</v>
      </c>
      <c r="F39" s="27">
        <v>0</v>
      </c>
      <c r="G39" s="29">
        <v>0</v>
      </c>
      <c r="H39" s="29">
        <v>0</v>
      </c>
    </row>
    <row r="40" spans="1:8" ht="25.5">
      <c r="A40" s="24" t="s">
        <v>111</v>
      </c>
      <c r="B40" s="25" t="s">
        <v>107</v>
      </c>
      <c r="C40" s="26"/>
      <c r="D40" s="25"/>
      <c r="E40" s="25"/>
      <c r="F40" s="27">
        <f>SUM(F41+F45)</f>
        <v>1221.6</v>
      </c>
      <c r="G40" s="27">
        <f>SUM(G41+G45)</f>
        <v>0</v>
      </c>
      <c r="H40" s="27">
        <f>SUM(H41+H45)</f>
        <v>0</v>
      </c>
    </row>
    <row r="41" spans="1:8" ht="63.75">
      <c r="A41" s="24" t="s">
        <v>211</v>
      </c>
      <c r="B41" s="25" t="s">
        <v>203</v>
      </c>
      <c r="C41" s="26"/>
      <c r="D41" s="25"/>
      <c r="E41" s="25"/>
      <c r="F41" s="27">
        <f>SUM(F42+0)</f>
        <v>1059.3</v>
      </c>
      <c r="G41" s="27">
        <f>SUM(G42+0)</f>
        <v>0</v>
      </c>
      <c r="H41" s="27">
        <f>SUM(H42+0)</f>
        <v>0</v>
      </c>
    </row>
    <row r="42" spans="1:8" ht="15">
      <c r="A42" s="24" t="s">
        <v>190</v>
      </c>
      <c r="B42" s="25" t="s">
        <v>203</v>
      </c>
      <c r="C42" s="26">
        <v>244</v>
      </c>
      <c r="D42" s="25"/>
      <c r="E42" s="25"/>
      <c r="F42" s="27">
        <f>SUM(F44+F43)</f>
        <v>1059.3</v>
      </c>
      <c r="G42" s="27">
        <f>SUM(G44+G43)</f>
        <v>0</v>
      </c>
      <c r="H42" s="27">
        <f>SUM(H44+H43)</f>
        <v>0</v>
      </c>
    </row>
    <row r="43" spans="1:8" ht="15">
      <c r="A43" s="24" t="s">
        <v>47</v>
      </c>
      <c r="B43" s="25" t="s">
        <v>203</v>
      </c>
      <c r="C43" s="26">
        <v>244</v>
      </c>
      <c r="D43" s="25" t="s">
        <v>32</v>
      </c>
      <c r="E43" s="25" t="s">
        <v>31</v>
      </c>
      <c r="F43" s="27">
        <v>721.1</v>
      </c>
      <c r="G43" s="27">
        <v>0</v>
      </c>
      <c r="H43" s="27">
        <v>0</v>
      </c>
    </row>
    <row r="44" spans="1:8" ht="15">
      <c r="A44" s="24" t="s">
        <v>46</v>
      </c>
      <c r="B44" s="25" t="s">
        <v>203</v>
      </c>
      <c r="C44" s="26">
        <v>244</v>
      </c>
      <c r="D44" s="25" t="s">
        <v>32</v>
      </c>
      <c r="E44" s="25" t="s">
        <v>29</v>
      </c>
      <c r="F44" s="27">
        <v>338.2</v>
      </c>
      <c r="G44" s="27">
        <v>0</v>
      </c>
      <c r="H44" s="27">
        <v>0</v>
      </c>
    </row>
    <row r="45" spans="1:8" ht="111.75" customHeight="1">
      <c r="A45" s="24" t="s">
        <v>191</v>
      </c>
      <c r="B45" s="25" t="s">
        <v>203</v>
      </c>
      <c r="C45" s="26"/>
      <c r="D45" s="25"/>
      <c r="E45" s="25"/>
      <c r="F45" s="27">
        <f>SUM(F46+0)</f>
        <v>162.3</v>
      </c>
      <c r="G45" s="27">
        <f>SUM(G46+0)</f>
        <v>0</v>
      </c>
      <c r="H45" s="27">
        <f>SUM(H46+0)</f>
        <v>0</v>
      </c>
    </row>
    <row r="46" spans="1:8" ht="15">
      <c r="A46" s="24" t="s">
        <v>190</v>
      </c>
      <c r="B46" s="25" t="s">
        <v>203</v>
      </c>
      <c r="C46" s="26">
        <v>244</v>
      </c>
      <c r="D46" s="25"/>
      <c r="E46" s="25"/>
      <c r="F46" s="27">
        <f>SUM(F48+F47)</f>
        <v>162.3</v>
      </c>
      <c r="G46" s="27">
        <f>SUM(G48+G47)</f>
        <v>0</v>
      </c>
      <c r="H46" s="27">
        <f>SUM(H48+H47)</f>
        <v>0</v>
      </c>
    </row>
    <row r="47" spans="1:8" ht="15">
      <c r="A47" s="24" t="s">
        <v>47</v>
      </c>
      <c r="B47" s="25" t="s">
        <v>203</v>
      </c>
      <c r="C47" s="26">
        <v>244</v>
      </c>
      <c r="D47" s="25" t="s">
        <v>32</v>
      </c>
      <c r="E47" s="25" t="s">
        <v>31</v>
      </c>
      <c r="F47" s="27">
        <v>110.5</v>
      </c>
      <c r="G47" s="27">
        <v>0</v>
      </c>
      <c r="H47" s="27">
        <v>0</v>
      </c>
    </row>
    <row r="48" spans="1:8" ht="15">
      <c r="A48" s="24" t="s">
        <v>46</v>
      </c>
      <c r="B48" s="25" t="s">
        <v>203</v>
      </c>
      <c r="C48" s="26">
        <v>244</v>
      </c>
      <c r="D48" s="25" t="s">
        <v>32</v>
      </c>
      <c r="E48" s="25" t="s">
        <v>29</v>
      </c>
      <c r="F48" s="27">
        <v>51.8</v>
      </c>
      <c r="G48" s="29">
        <v>0</v>
      </c>
      <c r="H48" s="29">
        <v>0</v>
      </c>
    </row>
    <row r="49" spans="1:8" s="1" customFormat="1" ht="63.75">
      <c r="A49" s="20" t="s">
        <v>252</v>
      </c>
      <c r="B49" s="21" t="s">
        <v>18</v>
      </c>
      <c r="C49" s="22"/>
      <c r="D49" s="21"/>
      <c r="E49" s="21"/>
      <c r="F49" s="23">
        <f>SUM(0+F50)</f>
        <v>3452.9</v>
      </c>
      <c r="G49" s="23">
        <f>SUM(0+G50)</f>
        <v>2222.7</v>
      </c>
      <c r="H49" s="23">
        <f>SUM(0+H50)</f>
        <v>2242.7</v>
      </c>
    </row>
    <row r="50" spans="1:8" ht="25.5">
      <c r="A50" s="24" t="s">
        <v>100</v>
      </c>
      <c r="B50" s="25" t="s">
        <v>0</v>
      </c>
      <c r="C50" s="26"/>
      <c r="D50" s="25"/>
      <c r="E50" s="25"/>
      <c r="F50" s="27">
        <f>SUM(F51+F54+F57+F60)</f>
        <v>3452.9</v>
      </c>
      <c r="G50" s="27">
        <f>SUM(G51+G54+G57+G60)</f>
        <v>2222.7</v>
      </c>
      <c r="H50" s="27">
        <f>SUM(H51+H54+H57+H60)</f>
        <v>2242.7</v>
      </c>
    </row>
    <row r="51" spans="1:8" ht="51">
      <c r="A51" s="24" t="s">
        <v>1</v>
      </c>
      <c r="B51" s="25" t="s">
        <v>2</v>
      </c>
      <c r="C51" s="26"/>
      <c r="D51" s="25"/>
      <c r="E51" s="25"/>
      <c r="F51" s="27">
        <f aca="true" t="shared" si="1" ref="F51:H52">SUM(F52+0)</f>
        <v>1496</v>
      </c>
      <c r="G51" s="27">
        <f t="shared" si="1"/>
        <v>2077.7</v>
      </c>
      <c r="H51" s="27">
        <f t="shared" si="1"/>
        <v>2097.7</v>
      </c>
    </row>
    <row r="52" spans="1:8" ht="15">
      <c r="A52" s="24" t="s">
        <v>190</v>
      </c>
      <c r="B52" s="25" t="s">
        <v>2</v>
      </c>
      <c r="C52" s="26">
        <v>244</v>
      </c>
      <c r="D52" s="25"/>
      <c r="E52" s="25"/>
      <c r="F52" s="27">
        <f t="shared" si="1"/>
        <v>1496</v>
      </c>
      <c r="G52" s="27">
        <f t="shared" si="1"/>
        <v>2077.7</v>
      </c>
      <c r="H52" s="27">
        <f t="shared" si="1"/>
        <v>2097.7</v>
      </c>
    </row>
    <row r="53" spans="1:8" ht="15">
      <c r="A53" s="24" t="s">
        <v>3</v>
      </c>
      <c r="B53" s="25" t="s">
        <v>2</v>
      </c>
      <c r="C53" s="26">
        <v>244</v>
      </c>
      <c r="D53" s="25" t="s">
        <v>27</v>
      </c>
      <c r="E53" s="25" t="s">
        <v>30</v>
      </c>
      <c r="F53" s="27">
        <v>1496</v>
      </c>
      <c r="G53" s="27">
        <v>2077.7</v>
      </c>
      <c r="H53" s="27">
        <v>2097.7</v>
      </c>
    </row>
    <row r="54" spans="1:8" ht="38.25">
      <c r="A54" s="24" t="s">
        <v>4</v>
      </c>
      <c r="B54" s="25" t="s">
        <v>5</v>
      </c>
      <c r="C54" s="26"/>
      <c r="D54" s="25"/>
      <c r="E54" s="25"/>
      <c r="F54" s="27">
        <f aca="true" t="shared" si="2" ref="F54:H55">SUM(F55+0)</f>
        <v>70</v>
      </c>
      <c r="G54" s="27">
        <f t="shared" si="2"/>
        <v>0</v>
      </c>
      <c r="H54" s="27">
        <f t="shared" si="2"/>
        <v>0</v>
      </c>
    </row>
    <row r="55" spans="1:8" ht="15">
      <c r="A55" s="24" t="s">
        <v>190</v>
      </c>
      <c r="B55" s="25" t="s">
        <v>5</v>
      </c>
      <c r="C55" s="26">
        <v>244</v>
      </c>
      <c r="D55" s="25"/>
      <c r="E55" s="25"/>
      <c r="F55" s="27">
        <f t="shared" si="2"/>
        <v>70</v>
      </c>
      <c r="G55" s="27">
        <f t="shared" si="2"/>
        <v>0</v>
      </c>
      <c r="H55" s="27">
        <f t="shared" si="2"/>
        <v>0</v>
      </c>
    </row>
    <row r="56" spans="1:8" ht="15">
      <c r="A56" s="24" t="s">
        <v>3</v>
      </c>
      <c r="B56" s="25" t="s">
        <v>5</v>
      </c>
      <c r="C56" s="26">
        <v>244</v>
      </c>
      <c r="D56" s="25" t="s">
        <v>27</v>
      </c>
      <c r="E56" s="25" t="s">
        <v>30</v>
      </c>
      <c r="F56" s="27">
        <v>70</v>
      </c>
      <c r="G56" s="27">
        <v>0</v>
      </c>
      <c r="H56" s="27">
        <v>0</v>
      </c>
    </row>
    <row r="57" spans="1:8" ht="47.25" customHeight="1">
      <c r="A57" s="24" t="s">
        <v>204</v>
      </c>
      <c r="B57" s="25" t="s">
        <v>116</v>
      </c>
      <c r="C57" s="26"/>
      <c r="D57" s="25"/>
      <c r="E57" s="25"/>
      <c r="F57" s="27">
        <f aca="true" t="shared" si="3" ref="F57:H58">SUM(F58+0)</f>
        <v>1641.6</v>
      </c>
      <c r="G57" s="27">
        <f t="shared" si="3"/>
        <v>0</v>
      </c>
      <c r="H57" s="27">
        <f t="shared" si="3"/>
        <v>0</v>
      </c>
    </row>
    <row r="58" spans="1:8" ht="15">
      <c r="A58" s="24" t="s">
        <v>190</v>
      </c>
      <c r="B58" s="25" t="s">
        <v>116</v>
      </c>
      <c r="C58" s="26">
        <v>244</v>
      </c>
      <c r="D58" s="25"/>
      <c r="E58" s="25"/>
      <c r="F58" s="27">
        <f t="shared" si="3"/>
        <v>1641.6</v>
      </c>
      <c r="G58" s="27">
        <f t="shared" si="3"/>
        <v>0</v>
      </c>
      <c r="H58" s="27">
        <f t="shared" si="3"/>
        <v>0</v>
      </c>
    </row>
    <row r="59" spans="1:8" ht="15">
      <c r="A59" s="24" t="s">
        <v>3</v>
      </c>
      <c r="B59" s="25" t="s">
        <v>116</v>
      </c>
      <c r="C59" s="26">
        <v>244</v>
      </c>
      <c r="D59" s="25" t="s">
        <v>27</v>
      </c>
      <c r="E59" s="25" t="s">
        <v>30</v>
      </c>
      <c r="F59" s="27">
        <v>1641.6</v>
      </c>
      <c r="G59" s="27">
        <v>0</v>
      </c>
      <c r="H59" s="27">
        <v>0</v>
      </c>
    </row>
    <row r="60" spans="1:8" ht="38.25">
      <c r="A60" s="24" t="s">
        <v>117</v>
      </c>
      <c r="B60" s="25" t="s">
        <v>116</v>
      </c>
      <c r="C60" s="26"/>
      <c r="D60" s="25"/>
      <c r="E60" s="25"/>
      <c r="F60" s="27">
        <f aca="true" t="shared" si="4" ref="F60:H61">SUM(F61+0)</f>
        <v>245.3</v>
      </c>
      <c r="G60" s="27">
        <f t="shared" si="4"/>
        <v>145</v>
      </c>
      <c r="H60" s="27">
        <f t="shared" si="4"/>
        <v>145</v>
      </c>
    </row>
    <row r="61" spans="1:8" ht="15">
      <c r="A61" s="24" t="s">
        <v>190</v>
      </c>
      <c r="B61" s="25" t="s">
        <v>116</v>
      </c>
      <c r="C61" s="26">
        <v>244</v>
      </c>
      <c r="D61" s="25"/>
      <c r="E61" s="25"/>
      <c r="F61" s="27">
        <f t="shared" si="4"/>
        <v>245.3</v>
      </c>
      <c r="G61" s="27">
        <f t="shared" si="4"/>
        <v>145</v>
      </c>
      <c r="H61" s="27">
        <f t="shared" si="4"/>
        <v>145</v>
      </c>
    </row>
    <row r="62" spans="1:8" ht="15">
      <c r="A62" s="24" t="s">
        <v>3</v>
      </c>
      <c r="B62" s="25" t="s">
        <v>116</v>
      </c>
      <c r="C62" s="26">
        <v>244</v>
      </c>
      <c r="D62" s="25" t="s">
        <v>27</v>
      </c>
      <c r="E62" s="25" t="s">
        <v>30</v>
      </c>
      <c r="F62" s="27">
        <v>245.3</v>
      </c>
      <c r="G62" s="27">
        <v>145</v>
      </c>
      <c r="H62" s="27">
        <v>145</v>
      </c>
    </row>
    <row r="63" spans="1:8" s="1" customFormat="1" ht="25.5">
      <c r="A63" s="20" t="s">
        <v>253</v>
      </c>
      <c r="B63" s="21" t="s">
        <v>11</v>
      </c>
      <c r="C63" s="22"/>
      <c r="D63" s="21"/>
      <c r="E63" s="21"/>
      <c r="F63" s="23">
        <f>SUM(F64+F98)</f>
        <v>8395.2</v>
      </c>
      <c r="G63" s="23">
        <f>SUM(G64+G98)</f>
        <v>7670.8</v>
      </c>
      <c r="H63" s="23">
        <f>SUM(H64+H98)</f>
        <v>7668.8</v>
      </c>
    </row>
    <row r="64" spans="1:8" ht="38.25">
      <c r="A64" s="24" t="s">
        <v>254</v>
      </c>
      <c r="B64" s="25" t="s">
        <v>12</v>
      </c>
      <c r="C64" s="26"/>
      <c r="D64" s="25"/>
      <c r="E64" s="25"/>
      <c r="F64" s="27">
        <f>SUM(F65+0)</f>
        <v>4068.3</v>
      </c>
      <c r="G64" s="27">
        <f>SUM(G65+0)</f>
        <v>3680.7000000000003</v>
      </c>
      <c r="H64" s="27">
        <f>SUM(H65+0)</f>
        <v>3678.7000000000003</v>
      </c>
    </row>
    <row r="65" spans="1:8" ht="38.25">
      <c r="A65" s="24" t="s">
        <v>102</v>
      </c>
      <c r="B65" s="25" t="s">
        <v>13</v>
      </c>
      <c r="C65" s="26"/>
      <c r="D65" s="25"/>
      <c r="E65" s="25"/>
      <c r="F65" s="27">
        <f>SUM(F66++F77+F82+F85+F88+F93)</f>
        <v>4068.3</v>
      </c>
      <c r="G65" s="27">
        <f>SUM(G66+G77+G82+G88+G93)</f>
        <v>3680.7000000000003</v>
      </c>
      <c r="H65" s="27">
        <f>SUM(H66+H77+H82+H88+H93)</f>
        <v>3678.7000000000003</v>
      </c>
    </row>
    <row r="66" spans="1:8" ht="25.5">
      <c r="A66" s="24" t="s">
        <v>125</v>
      </c>
      <c r="B66" s="25" t="s">
        <v>8</v>
      </c>
      <c r="C66" s="26"/>
      <c r="D66" s="25"/>
      <c r="E66" s="25"/>
      <c r="F66" s="27">
        <f>SUM(F67+F69+F71+F73+F75)</f>
        <v>2402.4</v>
      </c>
      <c r="G66" s="27">
        <f>SUM(G67+G69+G71+G73+G75)</f>
        <v>2204.3</v>
      </c>
      <c r="H66" s="27">
        <f>SUM(H67+H69+H71+H73+H75)</f>
        <v>2202.3</v>
      </c>
    </row>
    <row r="67" spans="1:8" ht="15">
      <c r="A67" s="24" t="s">
        <v>119</v>
      </c>
      <c r="B67" s="25" t="s">
        <v>8</v>
      </c>
      <c r="C67" s="26">
        <v>111</v>
      </c>
      <c r="D67" s="25"/>
      <c r="E67" s="25"/>
      <c r="F67" s="27">
        <f>SUM(F68+0)</f>
        <v>949.4</v>
      </c>
      <c r="G67" s="27">
        <f>SUM(G68+0)</f>
        <v>949.4</v>
      </c>
      <c r="H67" s="27">
        <f>SUM(H68+0)</f>
        <v>949.4</v>
      </c>
    </row>
    <row r="68" spans="1:8" ht="15">
      <c r="A68" s="24" t="s">
        <v>38</v>
      </c>
      <c r="B68" s="25" t="s">
        <v>8</v>
      </c>
      <c r="C68" s="26">
        <v>111</v>
      </c>
      <c r="D68" s="25" t="s">
        <v>39</v>
      </c>
      <c r="E68" s="25" t="s">
        <v>28</v>
      </c>
      <c r="F68" s="27">
        <v>949.4</v>
      </c>
      <c r="G68" s="27">
        <v>949.4</v>
      </c>
      <c r="H68" s="27">
        <v>949.4</v>
      </c>
    </row>
    <row r="69" spans="1:8" ht="36.75" customHeight="1">
      <c r="A69" s="24" t="s">
        <v>122</v>
      </c>
      <c r="B69" s="25" t="s">
        <v>8</v>
      </c>
      <c r="C69" s="26">
        <v>112</v>
      </c>
      <c r="D69" s="25"/>
      <c r="E69" s="25"/>
      <c r="F69" s="27">
        <f>SUM(F70+0)</f>
        <v>3</v>
      </c>
      <c r="G69" s="27">
        <f>SUM(G70+0)</f>
        <v>3</v>
      </c>
      <c r="H69" s="27">
        <f>SUM(H70+0)</f>
        <v>3</v>
      </c>
    </row>
    <row r="70" spans="1:8" ht="15">
      <c r="A70" s="24" t="s">
        <v>38</v>
      </c>
      <c r="B70" s="25" t="s">
        <v>8</v>
      </c>
      <c r="C70" s="26">
        <v>112</v>
      </c>
      <c r="D70" s="25" t="s">
        <v>39</v>
      </c>
      <c r="E70" s="25" t="s">
        <v>28</v>
      </c>
      <c r="F70" s="27">
        <v>3</v>
      </c>
      <c r="G70" s="27">
        <v>3</v>
      </c>
      <c r="H70" s="27">
        <v>3</v>
      </c>
    </row>
    <row r="71" spans="1:8" ht="38.25">
      <c r="A71" s="24" t="s">
        <v>120</v>
      </c>
      <c r="B71" s="25" t="s">
        <v>8</v>
      </c>
      <c r="C71" s="26">
        <v>119</v>
      </c>
      <c r="D71" s="25"/>
      <c r="E71" s="25"/>
      <c r="F71" s="27">
        <f>F72</f>
        <v>285.2</v>
      </c>
      <c r="G71" s="27">
        <f>SUM(G72+0)</f>
        <v>285.2</v>
      </c>
      <c r="H71" s="27">
        <f>SUM(H72+0)</f>
        <v>285.2</v>
      </c>
    </row>
    <row r="72" spans="1:8" ht="15">
      <c r="A72" s="24" t="s">
        <v>38</v>
      </c>
      <c r="B72" s="25" t="s">
        <v>8</v>
      </c>
      <c r="C72" s="26">
        <v>119</v>
      </c>
      <c r="D72" s="25" t="s">
        <v>39</v>
      </c>
      <c r="E72" s="25" t="s">
        <v>28</v>
      </c>
      <c r="F72" s="27">
        <v>285.2</v>
      </c>
      <c r="G72" s="27">
        <v>285.2</v>
      </c>
      <c r="H72" s="27">
        <v>285.2</v>
      </c>
    </row>
    <row r="73" spans="1:8" ht="15">
      <c r="A73" s="24" t="s">
        <v>190</v>
      </c>
      <c r="B73" s="25" t="s">
        <v>8</v>
      </c>
      <c r="C73" s="26">
        <v>244</v>
      </c>
      <c r="D73" s="25"/>
      <c r="E73" s="25"/>
      <c r="F73" s="27">
        <f>SUM(F74+0)</f>
        <v>1140.2</v>
      </c>
      <c r="G73" s="27">
        <f>SUM(G74+0)</f>
        <v>944.2</v>
      </c>
      <c r="H73" s="27">
        <f>SUM(H74+0)</f>
        <v>944.2</v>
      </c>
    </row>
    <row r="74" spans="1:8" ht="15">
      <c r="A74" s="24" t="s">
        <v>38</v>
      </c>
      <c r="B74" s="25" t="s">
        <v>8</v>
      </c>
      <c r="C74" s="26">
        <v>244</v>
      </c>
      <c r="D74" s="25" t="s">
        <v>39</v>
      </c>
      <c r="E74" s="25" t="s">
        <v>28</v>
      </c>
      <c r="F74" s="27">
        <v>1140.2</v>
      </c>
      <c r="G74" s="27">
        <v>944.2</v>
      </c>
      <c r="H74" s="27">
        <v>944.2</v>
      </c>
    </row>
    <row r="75" spans="1:8" ht="18.75" customHeight="1">
      <c r="A75" s="24" t="s">
        <v>215</v>
      </c>
      <c r="B75" s="25" t="s">
        <v>8</v>
      </c>
      <c r="C75" s="26">
        <v>851</v>
      </c>
      <c r="D75" s="25"/>
      <c r="E75" s="25"/>
      <c r="F75" s="27">
        <f>SUM(F76+0)</f>
        <v>24.6</v>
      </c>
      <c r="G75" s="27">
        <f>SUM(G76+0)</f>
        <v>22.5</v>
      </c>
      <c r="H75" s="27">
        <f>SUM(H76+0)</f>
        <v>20.5</v>
      </c>
    </row>
    <row r="76" spans="1:8" ht="15">
      <c r="A76" s="24" t="s">
        <v>38</v>
      </c>
      <c r="B76" s="25" t="s">
        <v>8</v>
      </c>
      <c r="C76" s="26">
        <v>851</v>
      </c>
      <c r="D76" s="25" t="s">
        <v>39</v>
      </c>
      <c r="E76" s="25" t="s">
        <v>28</v>
      </c>
      <c r="F76" s="27">
        <v>24.6</v>
      </c>
      <c r="G76" s="27">
        <v>22.5</v>
      </c>
      <c r="H76" s="27">
        <v>20.5</v>
      </c>
    </row>
    <row r="77" spans="1:8" ht="51.75" customHeight="1">
      <c r="A77" s="24" t="s">
        <v>113</v>
      </c>
      <c r="B77" s="25" t="s">
        <v>188</v>
      </c>
      <c r="C77" s="26"/>
      <c r="D77" s="25"/>
      <c r="E77" s="25"/>
      <c r="F77" s="27">
        <f>SUM(F78+F80)</f>
        <v>738.2</v>
      </c>
      <c r="G77" s="27">
        <f>SUM(G78+G80)</f>
        <v>0</v>
      </c>
      <c r="H77" s="27">
        <f>SUM(H78+H80)</f>
        <v>0</v>
      </c>
    </row>
    <row r="78" spans="1:8" ht="15">
      <c r="A78" s="24" t="s">
        <v>119</v>
      </c>
      <c r="B78" s="25" t="s">
        <v>188</v>
      </c>
      <c r="C78" s="26">
        <v>111</v>
      </c>
      <c r="D78" s="25"/>
      <c r="E78" s="25"/>
      <c r="F78" s="27">
        <f>SUM(F79+0)</f>
        <v>567</v>
      </c>
      <c r="G78" s="27">
        <f>SUM(G79+0)</f>
        <v>0</v>
      </c>
      <c r="H78" s="27">
        <f>SUM(H79+0)</f>
        <v>0</v>
      </c>
    </row>
    <row r="79" spans="1:8" ht="15">
      <c r="A79" s="24" t="s">
        <v>38</v>
      </c>
      <c r="B79" s="25" t="s">
        <v>188</v>
      </c>
      <c r="C79" s="26">
        <v>111</v>
      </c>
      <c r="D79" s="25" t="s">
        <v>39</v>
      </c>
      <c r="E79" s="25" t="s">
        <v>28</v>
      </c>
      <c r="F79" s="27">
        <v>567</v>
      </c>
      <c r="G79" s="27">
        <v>0</v>
      </c>
      <c r="H79" s="27">
        <v>0</v>
      </c>
    </row>
    <row r="80" spans="1:8" ht="38.25">
      <c r="A80" s="24" t="s">
        <v>120</v>
      </c>
      <c r="B80" s="25" t="s">
        <v>188</v>
      </c>
      <c r="C80" s="26">
        <v>119</v>
      </c>
      <c r="D80" s="25"/>
      <c r="E80" s="25"/>
      <c r="F80" s="27">
        <f>SUM(F81+0)</f>
        <v>171.2</v>
      </c>
      <c r="G80" s="27">
        <f>SUM(G81+0)</f>
        <v>0</v>
      </c>
      <c r="H80" s="27">
        <f>SUM(H81+0)</f>
        <v>0</v>
      </c>
    </row>
    <row r="81" spans="1:8" ht="15">
      <c r="A81" s="24" t="s">
        <v>38</v>
      </c>
      <c r="B81" s="25" t="s">
        <v>188</v>
      </c>
      <c r="C81" s="26">
        <v>119</v>
      </c>
      <c r="D81" s="25" t="s">
        <v>39</v>
      </c>
      <c r="E81" s="25" t="s">
        <v>28</v>
      </c>
      <c r="F81" s="27">
        <v>171.2</v>
      </c>
      <c r="G81" s="27">
        <v>0</v>
      </c>
      <c r="H81" s="27">
        <v>0</v>
      </c>
    </row>
    <row r="82" spans="1:8" ht="25.5">
      <c r="A82" s="33" t="s">
        <v>229</v>
      </c>
      <c r="B82" s="25" t="s">
        <v>232</v>
      </c>
      <c r="C82" s="26"/>
      <c r="D82" s="25"/>
      <c r="E82" s="25"/>
      <c r="F82" s="27">
        <f aca="true" t="shared" si="5" ref="F82:H86">SUM(F83+0)</f>
        <v>9.5</v>
      </c>
      <c r="G82" s="27">
        <f t="shared" si="5"/>
        <v>0</v>
      </c>
      <c r="H82" s="27">
        <f t="shared" si="5"/>
        <v>0</v>
      </c>
    </row>
    <row r="83" spans="1:8" ht="15">
      <c r="A83" s="24" t="s">
        <v>190</v>
      </c>
      <c r="B83" s="25" t="s">
        <v>232</v>
      </c>
      <c r="C83" s="26">
        <v>244</v>
      </c>
      <c r="D83" s="25"/>
      <c r="E83" s="25"/>
      <c r="F83" s="27">
        <f t="shared" si="5"/>
        <v>9.5</v>
      </c>
      <c r="G83" s="27">
        <f t="shared" si="5"/>
        <v>0</v>
      </c>
      <c r="H83" s="27">
        <f t="shared" si="5"/>
        <v>0</v>
      </c>
    </row>
    <row r="84" spans="1:8" ht="15">
      <c r="A84" s="24" t="s">
        <v>38</v>
      </c>
      <c r="B84" s="25" t="s">
        <v>232</v>
      </c>
      <c r="C84" s="26">
        <v>244</v>
      </c>
      <c r="D84" s="25" t="s">
        <v>39</v>
      </c>
      <c r="E84" s="25" t="s">
        <v>28</v>
      </c>
      <c r="F84" s="27">
        <v>9.5</v>
      </c>
      <c r="G84" s="27">
        <v>0</v>
      </c>
      <c r="H84" s="27">
        <v>0</v>
      </c>
    </row>
    <row r="85" spans="1:8" ht="25.5">
      <c r="A85" s="33" t="s">
        <v>229</v>
      </c>
      <c r="B85" s="25" t="s">
        <v>232</v>
      </c>
      <c r="C85" s="26"/>
      <c r="D85" s="25"/>
      <c r="E85" s="25"/>
      <c r="F85" s="27">
        <f t="shared" si="5"/>
        <v>180</v>
      </c>
      <c r="G85" s="27">
        <f t="shared" si="5"/>
        <v>0</v>
      </c>
      <c r="H85" s="27">
        <f t="shared" si="5"/>
        <v>0</v>
      </c>
    </row>
    <row r="86" spans="1:8" ht="15">
      <c r="A86" s="24" t="s">
        <v>190</v>
      </c>
      <c r="B86" s="25" t="s">
        <v>232</v>
      </c>
      <c r="C86" s="26">
        <v>244</v>
      </c>
      <c r="D86" s="25"/>
      <c r="E86" s="25"/>
      <c r="F86" s="27">
        <f t="shared" si="5"/>
        <v>180</v>
      </c>
      <c r="G86" s="27">
        <f t="shared" si="5"/>
        <v>0</v>
      </c>
      <c r="H86" s="27">
        <f t="shared" si="5"/>
        <v>0</v>
      </c>
    </row>
    <row r="87" spans="1:8" ht="15">
      <c r="A87" s="24" t="s">
        <v>38</v>
      </c>
      <c r="B87" s="25" t="s">
        <v>232</v>
      </c>
      <c r="C87" s="26">
        <v>244</v>
      </c>
      <c r="D87" s="25" t="s">
        <v>39</v>
      </c>
      <c r="E87" s="25" t="s">
        <v>28</v>
      </c>
      <c r="F87" s="27">
        <v>180</v>
      </c>
      <c r="G87" s="27">
        <v>0</v>
      </c>
      <c r="H87" s="27">
        <v>0</v>
      </c>
    </row>
    <row r="88" spans="1:8" ht="51" customHeight="1">
      <c r="A88" s="24" t="s">
        <v>131</v>
      </c>
      <c r="B88" s="25" t="s">
        <v>188</v>
      </c>
      <c r="C88" s="26"/>
      <c r="D88" s="25"/>
      <c r="E88" s="25"/>
      <c r="F88" s="27">
        <f>SUM(F89+F91)</f>
        <v>430</v>
      </c>
      <c r="G88" s="27">
        <f>SUM(G89+G91)</f>
        <v>0</v>
      </c>
      <c r="H88" s="27">
        <f>SUM(H89+H91)</f>
        <v>0</v>
      </c>
    </row>
    <row r="89" spans="1:8" ht="15">
      <c r="A89" s="24" t="s">
        <v>119</v>
      </c>
      <c r="B89" s="25" t="s">
        <v>188</v>
      </c>
      <c r="C89" s="26">
        <v>111</v>
      </c>
      <c r="D89" s="25"/>
      <c r="E89" s="25"/>
      <c r="F89" s="27">
        <f>SUM(F90+0)</f>
        <v>330</v>
      </c>
      <c r="G89" s="27">
        <f>SUM(G90+0)</f>
        <v>0</v>
      </c>
      <c r="H89" s="27">
        <f>SUM(H90+0)</f>
        <v>0</v>
      </c>
    </row>
    <row r="90" spans="1:8" ht="15">
      <c r="A90" s="24" t="s">
        <v>38</v>
      </c>
      <c r="B90" s="25" t="s">
        <v>188</v>
      </c>
      <c r="C90" s="26">
        <v>111</v>
      </c>
      <c r="D90" s="25" t="s">
        <v>39</v>
      </c>
      <c r="E90" s="25" t="s">
        <v>28</v>
      </c>
      <c r="F90" s="27">
        <v>330</v>
      </c>
      <c r="G90" s="27">
        <v>0</v>
      </c>
      <c r="H90" s="27">
        <v>0</v>
      </c>
    </row>
    <row r="91" spans="1:8" ht="38.25">
      <c r="A91" s="24" t="s">
        <v>120</v>
      </c>
      <c r="B91" s="25" t="s">
        <v>188</v>
      </c>
      <c r="C91" s="26">
        <v>119</v>
      </c>
      <c r="D91" s="25"/>
      <c r="E91" s="25"/>
      <c r="F91" s="27">
        <f>SUM(F92+0)</f>
        <v>100</v>
      </c>
      <c r="G91" s="27">
        <f>SUM(G92+0)</f>
        <v>0</v>
      </c>
      <c r="H91" s="27">
        <f>SUM(H92+0)</f>
        <v>0</v>
      </c>
    </row>
    <row r="92" spans="1:8" ht="15">
      <c r="A92" s="24" t="s">
        <v>38</v>
      </c>
      <c r="B92" s="25" t="s">
        <v>188</v>
      </c>
      <c r="C92" s="26">
        <v>119</v>
      </c>
      <c r="D92" s="25" t="s">
        <v>39</v>
      </c>
      <c r="E92" s="25" t="s">
        <v>28</v>
      </c>
      <c r="F92" s="27">
        <v>100</v>
      </c>
      <c r="G92" s="27">
        <v>0</v>
      </c>
      <c r="H92" s="27">
        <v>0</v>
      </c>
    </row>
    <row r="93" spans="1:8" ht="38.25">
      <c r="A93" s="24" t="s">
        <v>187</v>
      </c>
      <c r="B93" s="25" t="s">
        <v>188</v>
      </c>
      <c r="C93" s="26"/>
      <c r="D93" s="25"/>
      <c r="E93" s="25"/>
      <c r="F93" s="27">
        <f>SUM(F94+F96)</f>
        <v>308.2</v>
      </c>
      <c r="G93" s="27">
        <f>SUM(G94+G96)</f>
        <v>1476.4</v>
      </c>
      <c r="H93" s="27">
        <f>SUM(H94+H96)</f>
        <v>1476.4</v>
      </c>
    </row>
    <row r="94" spans="1:8" ht="15">
      <c r="A94" s="24" t="s">
        <v>119</v>
      </c>
      <c r="B94" s="25" t="s">
        <v>188</v>
      </c>
      <c r="C94" s="26">
        <v>111</v>
      </c>
      <c r="D94" s="25"/>
      <c r="E94" s="25"/>
      <c r="F94" s="27">
        <f>SUM(F95+0)</f>
        <v>237</v>
      </c>
      <c r="G94" s="27">
        <f>SUM(G95+0)</f>
        <v>1134</v>
      </c>
      <c r="H94" s="27">
        <f>SUM(H95+0)</f>
        <v>1134</v>
      </c>
    </row>
    <row r="95" spans="1:8" ht="15">
      <c r="A95" s="24" t="s">
        <v>38</v>
      </c>
      <c r="B95" s="25" t="s">
        <v>188</v>
      </c>
      <c r="C95" s="26">
        <v>111</v>
      </c>
      <c r="D95" s="25" t="s">
        <v>39</v>
      </c>
      <c r="E95" s="25" t="s">
        <v>28</v>
      </c>
      <c r="F95" s="27">
        <v>237</v>
      </c>
      <c r="G95" s="27">
        <v>1134</v>
      </c>
      <c r="H95" s="27">
        <v>1134</v>
      </c>
    </row>
    <row r="96" spans="1:8" ht="38.25">
      <c r="A96" s="24" t="s">
        <v>120</v>
      </c>
      <c r="B96" s="25" t="s">
        <v>188</v>
      </c>
      <c r="C96" s="26">
        <v>119</v>
      </c>
      <c r="D96" s="25"/>
      <c r="E96" s="25"/>
      <c r="F96" s="27">
        <f>SUM(F97+0)</f>
        <v>71.2</v>
      </c>
      <c r="G96" s="27">
        <f>SUM(G97+0)</f>
        <v>342.4</v>
      </c>
      <c r="H96" s="27">
        <f>SUM(H97+0)</f>
        <v>342.4</v>
      </c>
    </row>
    <row r="97" spans="1:8" ht="15">
      <c r="A97" s="24" t="s">
        <v>38</v>
      </c>
      <c r="B97" s="25" t="s">
        <v>188</v>
      </c>
      <c r="C97" s="26">
        <v>119</v>
      </c>
      <c r="D97" s="25" t="s">
        <v>39</v>
      </c>
      <c r="E97" s="25" t="s">
        <v>28</v>
      </c>
      <c r="F97" s="27">
        <v>71.2</v>
      </c>
      <c r="G97" s="27">
        <v>342.4</v>
      </c>
      <c r="H97" s="27">
        <v>342.4</v>
      </c>
    </row>
    <row r="98" spans="1:8" ht="25.5">
      <c r="A98" s="24" t="s">
        <v>255</v>
      </c>
      <c r="B98" s="25" t="s">
        <v>14</v>
      </c>
      <c r="C98" s="26"/>
      <c r="D98" s="25"/>
      <c r="E98" s="25"/>
      <c r="F98" s="27">
        <f>SUM(0+F99)</f>
        <v>4326.900000000001</v>
      </c>
      <c r="G98" s="27">
        <f>SUM(0+G99)</f>
        <v>3990.1</v>
      </c>
      <c r="H98" s="27">
        <f>SUM(0+H99)</f>
        <v>3990.1</v>
      </c>
    </row>
    <row r="99" spans="1:8" ht="25.5">
      <c r="A99" s="24" t="s">
        <v>103</v>
      </c>
      <c r="B99" s="25" t="s">
        <v>15</v>
      </c>
      <c r="C99" s="26"/>
      <c r="D99" s="25"/>
      <c r="E99" s="25"/>
      <c r="F99" s="27">
        <f>SUM(F100+F111+F116+F119+F122+F127)</f>
        <v>4326.900000000001</v>
      </c>
      <c r="G99" s="27">
        <f>SUM(G100+G111+G116+G122+G127)</f>
        <v>3990.1</v>
      </c>
      <c r="H99" s="27">
        <f>SUM(H100+H111+H116+H122+H127)</f>
        <v>3990.1</v>
      </c>
    </row>
    <row r="100" spans="1:8" ht="25.5">
      <c r="A100" s="24" t="s">
        <v>125</v>
      </c>
      <c r="B100" s="25" t="s">
        <v>10</v>
      </c>
      <c r="C100" s="26"/>
      <c r="D100" s="25"/>
      <c r="E100" s="25"/>
      <c r="F100" s="27">
        <f>SUM(F101+F103+F105+F107+F109)</f>
        <v>2329.1</v>
      </c>
      <c r="G100" s="27">
        <f>SUM(G101+G103+G105+G107+G109)</f>
        <v>2329.1</v>
      </c>
      <c r="H100" s="27">
        <f>SUM(H101+H103+H105+H107+H109)</f>
        <v>2329.1</v>
      </c>
    </row>
    <row r="101" spans="1:8" ht="15">
      <c r="A101" s="24" t="s">
        <v>119</v>
      </c>
      <c r="B101" s="25" t="s">
        <v>10</v>
      </c>
      <c r="C101" s="26">
        <v>111</v>
      </c>
      <c r="D101" s="25"/>
      <c r="E101" s="25"/>
      <c r="F101" s="27">
        <f>SUM(F102+0)</f>
        <v>1067.6</v>
      </c>
      <c r="G101" s="27">
        <f>SUM(G102+0)</f>
        <v>1067.6</v>
      </c>
      <c r="H101" s="27">
        <f>SUM(H102+0)</f>
        <v>1067.6</v>
      </c>
    </row>
    <row r="102" spans="1:8" ht="15">
      <c r="A102" s="24" t="s">
        <v>38</v>
      </c>
      <c r="B102" s="25" t="s">
        <v>10</v>
      </c>
      <c r="C102" s="26">
        <v>111</v>
      </c>
      <c r="D102" s="25" t="s">
        <v>39</v>
      </c>
      <c r="E102" s="25" t="s">
        <v>28</v>
      </c>
      <c r="F102" s="27">
        <v>1067.6</v>
      </c>
      <c r="G102" s="27">
        <v>1067.6</v>
      </c>
      <c r="H102" s="27">
        <v>1067.6</v>
      </c>
    </row>
    <row r="103" spans="1:8" ht="37.5" customHeight="1">
      <c r="A103" s="24" t="s">
        <v>122</v>
      </c>
      <c r="B103" s="25" t="s">
        <v>10</v>
      </c>
      <c r="C103" s="26">
        <v>112</v>
      </c>
      <c r="D103" s="25"/>
      <c r="E103" s="25"/>
      <c r="F103" s="27">
        <f>SUM(F104+0)</f>
        <v>1.6</v>
      </c>
      <c r="G103" s="27">
        <f>SUM(G104+0)</f>
        <v>1.6</v>
      </c>
      <c r="H103" s="27">
        <f>SUM(H104+0)</f>
        <v>1.6</v>
      </c>
    </row>
    <row r="104" spans="1:8" ht="15">
      <c r="A104" s="24" t="s">
        <v>38</v>
      </c>
      <c r="B104" s="25" t="s">
        <v>10</v>
      </c>
      <c r="C104" s="26">
        <v>112</v>
      </c>
      <c r="D104" s="25" t="s">
        <v>39</v>
      </c>
      <c r="E104" s="25" t="s">
        <v>28</v>
      </c>
      <c r="F104" s="27">
        <v>1.6</v>
      </c>
      <c r="G104" s="27">
        <v>1.6</v>
      </c>
      <c r="H104" s="27">
        <v>1.6</v>
      </c>
    </row>
    <row r="105" spans="1:8" ht="38.25">
      <c r="A105" s="24" t="s">
        <v>9</v>
      </c>
      <c r="B105" s="25" t="s">
        <v>10</v>
      </c>
      <c r="C105" s="26">
        <v>119</v>
      </c>
      <c r="D105" s="25"/>
      <c r="E105" s="25"/>
      <c r="F105" s="27">
        <f>SUM(F106+0)</f>
        <v>320.8</v>
      </c>
      <c r="G105" s="27">
        <f>SUM(G106+0)</f>
        <v>320.8</v>
      </c>
      <c r="H105" s="27">
        <f>SUM(H106+0)</f>
        <v>320.8</v>
      </c>
    </row>
    <row r="106" spans="1:8" ht="15">
      <c r="A106" s="24" t="s">
        <v>38</v>
      </c>
      <c r="B106" s="25" t="s">
        <v>10</v>
      </c>
      <c r="C106" s="26">
        <v>119</v>
      </c>
      <c r="D106" s="25" t="s">
        <v>39</v>
      </c>
      <c r="E106" s="25" t="s">
        <v>28</v>
      </c>
      <c r="F106" s="27">
        <v>320.8</v>
      </c>
      <c r="G106" s="27">
        <v>320.8</v>
      </c>
      <c r="H106" s="27">
        <v>320.8</v>
      </c>
    </row>
    <row r="107" spans="1:8" ht="34.5" customHeight="1">
      <c r="A107" s="24" t="s">
        <v>112</v>
      </c>
      <c r="B107" s="25" t="s">
        <v>10</v>
      </c>
      <c r="C107" s="26">
        <v>242</v>
      </c>
      <c r="D107" s="25"/>
      <c r="E107" s="25"/>
      <c r="F107" s="27">
        <f>SUM(F108+0)</f>
        <v>125</v>
      </c>
      <c r="G107" s="27">
        <f>SUM(G108+0)</f>
        <v>125</v>
      </c>
      <c r="H107" s="27">
        <f>SUM(H108+0)</f>
        <v>125</v>
      </c>
    </row>
    <row r="108" spans="1:8" ht="15">
      <c r="A108" s="24" t="s">
        <v>38</v>
      </c>
      <c r="B108" s="25" t="s">
        <v>10</v>
      </c>
      <c r="C108" s="26">
        <v>242</v>
      </c>
      <c r="D108" s="25" t="s">
        <v>39</v>
      </c>
      <c r="E108" s="25" t="s">
        <v>28</v>
      </c>
      <c r="F108" s="27">
        <v>125</v>
      </c>
      <c r="G108" s="27">
        <v>125</v>
      </c>
      <c r="H108" s="27">
        <v>125</v>
      </c>
    </row>
    <row r="109" spans="1:8" ht="15">
      <c r="A109" s="24" t="s">
        <v>190</v>
      </c>
      <c r="B109" s="25" t="s">
        <v>10</v>
      </c>
      <c r="C109" s="26">
        <v>244</v>
      </c>
      <c r="D109" s="25"/>
      <c r="E109" s="25"/>
      <c r="F109" s="27">
        <f>SUM(F110+0)</f>
        <v>814.1</v>
      </c>
      <c r="G109" s="27">
        <f>SUM(G110+0)</f>
        <v>814.1</v>
      </c>
      <c r="H109" s="27">
        <f>SUM(H110+0)</f>
        <v>814.1</v>
      </c>
    </row>
    <row r="110" spans="1:8" ht="15">
      <c r="A110" s="24" t="s">
        <v>38</v>
      </c>
      <c r="B110" s="25" t="s">
        <v>10</v>
      </c>
      <c r="C110" s="26">
        <v>244</v>
      </c>
      <c r="D110" s="25" t="s">
        <v>39</v>
      </c>
      <c r="E110" s="25" t="s">
        <v>28</v>
      </c>
      <c r="F110" s="27">
        <v>814.1</v>
      </c>
      <c r="G110" s="27">
        <v>814.1</v>
      </c>
      <c r="H110" s="27">
        <v>814.1</v>
      </c>
    </row>
    <row r="111" spans="1:8" ht="38.25">
      <c r="A111" s="24" t="s">
        <v>113</v>
      </c>
      <c r="B111" s="25" t="s">
        <v>189</v>
      </c>
      <c r="C111" s="26"/>
      <c r="D111" s="25"/>
      <c r="E111" s="25"/>
      <c r="F111" s="27">
        <f>SUM(F112+F114)</f>
        <v>830.5</v>
      </c>
      <c r="G111" s="27">
        <f>SUM(G112+G114)</f>
        <v>0</v>
      </c>
      <c r="H111" s="27">
        <f>SUM(H112+H114)</f>
        <v>0</v>
      </c>
    </row>
    <row r="112" spans="1:8" ht="15">
      <c r="A112" s="24" t="s">
        <v>119</v>
      </c>
      <c r="B112" s="25" t="s">
        <v>189</v>
      </c>
      <c r="C112" s="26">
        <v>111</v>
      </c>
      <c r="D112" s="25"/>
      <c r="E112" s="25"/>
      <c r="F112" s="27">
        <f>SUM(F113+0)</f>
        <v>637.8</v>
      </c>
      <c r="G112" s="27">
        <f>SUM(G113+0)</f>
        <v>0</v>
      </c>
      <c r="H112" s="27">
        <f>SUM(H113+0)</f>
        <v>0</v>
      </c>
    </row>
    <row r="113" spans="1:8" ht="15">
      <c r="A113" s="24" t="s">
        <v>38</v>
      </c>
      <c r="B113" s="25" t="s">
        <v>189</v>
      </c>
      <c r="C113" s="26">
        <v>111</v>
      </c>
      <c r="D113" s="25" t="s">
        <v>39</v>
      </c>
      <c r="E113" s="25" t="s">
        <v>28</v>
      </c>
      <c r="F113" s="27">
        <v>637.8</v>
      </c>
      <c r="G113" s="27">
        <v>0</v>
      </c>
      <c r="H113" s="27">
        <v>0</v>
      </c>
    </row>
    <row r="114" spans="1:8" ht="38.25">
      <c r="A114" s="24" t="s">
        <v>120</v>
      </c>
      <c r="B114" s="25" t="s">
        <v>189</v>
      </c>
      <c r="C114" s="26">
        <v>119</v>
      </c>
      <c r="D114" s="25"/>
      <c r="E114" s="25"/>
      <c r="F114" s="27">
        <f>SUM(F115+0)</f>
        <v>192.7</v>
      </c>
      <c r="G114" s="27">
        <f>SUM(G115+0)</f>
        <v>0</v>
      </c>
      <c r="H114" s="27">
        <f>SUM(H115+0)</f>
        <v>0</v>
      </c>
    </row>
    <row r="115" spans="1:8" ht="15">
      <c r="A115" s="24" t="s">
        <v>38</v>
      </c>
      <c r="B115" s="25" t="s">
        <v>189</v>
      </c>
      <c r="C115" s="26">
        <v>119</v>
      </c>
      <c r="D115" s="25" t="s">
        <v>39</v>
      </c>
      <c r="E115" s="25" t="s">
        <v>28</v>
      </c>
      <c r="F115" s="27">
        <v>192.7</v>
      </c>
      <c r="G115" s="27">
        <v>0</v>
      </c>
      <c r="H115" s="27">
        <v>0</v>
      </c>
    </row>
    <row r="116" spans="1:8" ht="25.5">
      <c r="A116" s="33" t="s">
        <v>229</v>
      </c>
      <c r="B116" s="25" t="s">
        <v>231</v>
      </c>
      <c r="C116" s="26"/>
      <c r="D116" s="25"/>
      <c r="E116" s="25"/>
      <c r="F116" s="27">
        <f aca="true" t="shared" si="6" ref="F116:H117">SUM(F117+0)</f>
        <v>16.8</v>
      </c>
      <c r="G116" s="27">
        <f t="shared" si="6"/>
        <v>0</v>
      </c>
      <c r="H116" s="27">
        <f t="shared" si="6"/>
        <v>0</v>
      </c>
    </row>
    <row r="117" spans="1:8" ht="15">
      <c r="A117" s="24" t="s">
        <v>190</v>
      </c>
      <c r="B117" s="25" t="s">
        <v>231</v>
      </c>
      <c r="C117" s="26">
        <v>244</v>
      </c>
      <c r="D117" s="25"/>
      <c r="E117" s="25"/>
      <c r="F117" s="27">
        <f t="shared" si="6"/>
        <v>16.8</v>
      </c>
      <c r="G117" s="27">
        <f t="shared" si="6"/>
        <v>0</v>
      </c>
      <c r="H117" s="27">
        <f t="shared" si="6"/>
        <v>0</v>
      </c>
    </row>
    <row r="118" spans="1:8" ht="15">
      <c r="A118" s="24" t="s">
        <v>38</v>
      </c>
      <c r="B118" s="25" t="s">
        <v>231</v>
      </c>
      <c r="C118" s="26">
        <v>244</v>
      </c>
      <c r="D118" s="25" t="s">
        <v>39</v>
      </c>
      <c r="E118" s="25" t="s">
        <v>28</v>
      </c>
      <c r="F118" s="27">
        <v>16.8</v>
      </c>
      <c r="G118" s="27">
        <v>0</v>
      </c>
      <c r="H118" s="27">
        <v>0</v>
      </c>
    </row>
    <row r="119" spans="1:8" ht="25.5">
      <c r="A119" s="33" t="s">
        <v>229</v>
      </c>
      <c r="B119" s="25" t="s">
        <v>231</v>
      </c>
      <c r="C119" s="26"/>
      <c r="D119" s="25"/>
      <c r="E119" s="25"/>
      <c r="F119" s="27">
        <f aca="true" t="shared" si="7" ref="F119:H120">SUM(F120+0)</f>
        <v>320</v>
      </c>
      <c r="G119" s="27">
        <f t="shared" si="7"/>
        <v>0</v>
      </c>
      <c r="H119" s="27">
        <f t="shared" si="7"/>
        <v>0</v>
      </c>
    </row>
    <row r="120" spans="1:8" ht="15">
      <c r="A120" s="24" t="s">
        <v>190</v>
      </c>
      <c r="B120" s="25" t="s">
        <v>231</v>
      </c>
      <c r="C120" s="26">
        <v>244</v>
      </c>
      <c r="D120" s="25"/>
      <c r="E120" s="25"/>
      <c r="F120" s="27">
        <f t="shared" si="7"/>
        <v>320</v>
      </c>
      <c r="G120" s="27">
        <f t="shared" si="7"/>
        <v>0</v>
      </c>
      <c r="H120" s="27">
        <f t="shared" si="7"/>
        <v>0</v>
      </c>
    </row>
    <row r="121" spans="1:8" ht="15">
      <c r="A121" s="24" t="s">
        <v>38</v>
      </c>
      <c r="B121" s="25" t="s">
        <v>231</v>
      </c>
      <c r="C121" s="26">
        <v>244</v>
      </c>
      <c r="D121" s="25" t="s">
        <v>39</v>
      </c>
      <c r="E121" s="25" t="s">
        <v>28</v>
      </c>
      <c r="F121" s="27">
        <v>320</v>
      </c>
      <c r="G121" s="27">
        <v>0</v>
      </c>
      <c r="H121" s="27">
        <v>0</v>
      </c>
    </row>
    <row r="122" spans="1:8" ht="50.25" customHeight="1">
      <c r="A122" s="24" t="s">
        <v>131</v>
      </c>
      <c r="B122" s="25" t="s">
        <v>189</v>
      </c>
      <c r="C122" s="26"/>
      <c r="D122" s="25"/>
      <c r="E122" s="25"/>
      <c r="F122" s="27">
        <f>SUM(F123+F125)</f>
        <v>481.4</v>
      </c>
      <c r="G122" s="27">
        <f>SUM(G123+G125)</f>
        <v>0</v>
      </c>
      <c r="H122" s="27">
        <f>SUM(H123+H125)</f>
        <v>0</v>
      </c>
    </row>
    <row r="123" spans="1:8" ht="15">
      <c r="A123" s="24" t="s">
        <v>119</v>
      </c>
      <c r="B123" s="25" t="s">
        <v>189</v>
      </c>
      <c r="C123" s="26">
        <v>111</v>
      </c>
      <c r="D123" s="25"/>
      <c r="E123" s="25"/>
      <c r="F123" s="27">
        <f>SUM(F124+0)</f>
        <v>370</v>
      </c>
      <c r="G123" s="27">
        <f>SUM(G124+0)</f>
        <v>0</v>
      </c>
      <c r="H123" s="27">
        <f>SUM(H124+0)</f>
        <v>0</v>
      </c>
    </row>
    <row r="124" spans="1:8" ht="15">
      <c r="A124" s="24" t="s">
        <v>38</v>
      </c>
      <c r="B124" s="25" t="s">
        <v>189</v>
      </c>
      <c r="C124" s="26">
        <v>111</v>
      </c>
      <c r="D124" s="25" t="s">
        <v>39</v>
      </c>
      <c r="E124" s="25" t="s">
        <v>28</v>
      </c>
      <c r="F124" s="27">
        <v>370</v>
      </c>
      <c r="G124" s="27">
        <v>0</v>
      </c>
      <c r="H124" s="27">
        <v>0</v>
      </c>
    </row>
    <row r="125" spans="1:8" ht="38.25">
      <c r="A125" s="24" t="s">
        <v>120</v>
      </c>
      <c r="B125" s="25" t="s">
        <v>189</v>
      </c>
      <c r="C125" s="26">
        <v>119</v>
      </c>
      <c r="D125" s="25"/>
      <c r="E125" s="25"/>
      <c r="F125" s="27">
        <f>SUM(F126+0)</f>
        <v>111.4</v>
      </c>
      <c r="G125" s="27">
        <f>SUM(G126+0)</f>
        <v>0</v>
      </c>
      <c r="H125" s="27">
        <f>SUM(H126+0)</f>
        <v>0</v>
      </c>
    </row>
    <row r="126" spans="1:8" ht="15">
      <c r="A126" s="24" t="s">
        <v>38</v>
      </c>
      <c r="B126" s="25" t="s">
        <v>189</v>
      </c>
      <c r="C126" s="26">
        <v>119</v>
      </c>
      <c r="D126" s="25" t="s">
        <v>39</v>
      </c>
      <c r="E126" s="25" t="s">
        <v>28</v>
      </c>
      <c r="F126" s="27">
        <v>111.4</v>
      </c>
      <c r="G126" s="27">
        <v>0</v>
      </c>
      <c r="H126" s="27">
        <v>0</v>
      </c>
    </row>
    <row r="127" spans="1:8" ht="38.25">
      <c r="A127" s="24" t="s">
        <v>187</v>
      </c>
      <c r="B127" s="25" t="s">
        <v>189</v>
      </c>
      <c r="C127" s="26"/>
      <c r="D127" s="25"/>
      <c r="E127" s="25"/>
      <c r="F127" s="27">
        <f>SUM(F128+F130)</f>
        <v>349.1</v>
      </c>
      <c r="G127" s="27">
        <f>SUM(G128+G130)</f>
        <v>1661</v>
      </c>
      <c r="H127" s="27">
        <f>SUM(H128+H130)</f>
        <v>1661</v>
      </c>
    </row>
    <row r="128" spans="1:8" ht="15">
      <c r="A128" s="24" t="s">
        <v>119</v>
      </c>
      <c r="B128" s="25" t="s">
        <v>189</v>
      </c>
      <c r="C128" s="26">
        <v>111</v>
      </c>
      <c r="D128" s="25"/>
      <c r="E128" s="25"/>
      <c r="F128" s="27">
        <f>SUM(F129+0)</f>
        <v>267.8</v>
      </c>
      <c r="G128" s="27">
        <f>SUM(G129+0)</f>
        <v>1275.6</v>
      </c>
      <c r="H128" s="27">
        <f>SUM(H129+0)</f>
        <v>1275.6</v>
      </c>
    </row>
    <row r="129" spans="1:8" ht="15">
      <c r="A129" s="24" t="s">
        <v>38</v>
      </c>
      <c r="B129" s="25" t="s">
        <v>189</v>
      </c>
      <c r="C129" s="26">
        <v>111</v>
      </c>
      <c r="D129" s="25" t="s">
        <v>39</v>
      </c>
      <c r="E129" s="25" t="s">
        <v>28</v>
      </c>
      <c r="F129" s="27">
        <v>267.8</v>
      </c>
      <c r="G129" s="27">
        <v>1275.6</v>
      </c>
      <c r="H129" s="27">
        <v>1275.6</v>
      </c>
    </row>
    <row r="130" spans="1:8" ht="38.25">
      <c r="A130" s="24" t="s">
        <v>120</v>
      </c>
      <c r="B130" s="25" t="s">
        <v>189</v>
      </c>
      <c r="C130" s="26">
        <v>119</v>
      </c>
      <c r="D130" s="25"/>
      <c r="E130" s="25"/>
      <c r="F130" s="27">
        <f>SUM(F131+0)</f>
        <v>81.3</v>
      </c>
      <c r="G130" s="27">
        <f>SUM(G131+0)</f>
        <v>385.4</v>
      </c>
      <c r="H130" s="27">
        <f>SUM(H131+0)</f>
        <v>385.4</v>
      </c>
    </row>
    <row r="131" spans="1:8" ht="15">
      <c r="A131" s="24" t="s">
        <v>38</v>
      </c>
      <c r="B131" s="25" t="s">
        <v>189</v>
      </c>
      <c r="C131" s="26">
        <v>119</v>
      </c>
      <c r="D131" s="25" t="s">
        <v>39</v>
      </c>
      <c r="E131" s="25" t="s">
        <v>28</v>
      </c>
      <c r="F131" s="27">
        <v>81.3</v>
      </c>
      <c r="G131" s="27">
        <v>385.4</v>
      </c>
      <c r="H131" s="27">
        <v>385.4</v>
      </c>
    </row>
    <row r="132" spans="1:8" ht="63.75">
      <c r="A132" s="20" t="s">
        <v>256</v>
      </c>
      <c r="B132" s="21" t="s">
        <v>132</v>
      </c>
      <c r="C132" s="26"/>
      <c r="D132" s="25"/>
      <c r="E132" s="25"/>
      <c r="F132" s="34">
        <f>SUM(F133+F146+F162+F185+F215+F220)</f>
        <v>14356.7</v>
      </c>
      <c r="G132" s="34">
        <f>SUM(G133+G146+G162+G185+G215+G220)</f>
        <v>11864.2</v>
      </c>
      <c r="H132" s="34">
        <f>SUM(H133+H146+H162+H185+H215+H220)</f>
        <v>1625.3</v>
      </c>
    </row>
    <row r="133" spans="1:8" ht="38.25">
      <c r="A133" s="35" t="s">
        <v>257</v>
      </c>
      <c r="B133" s="36" t="s">
        <v>133</v>
      </c>
      <c r="C133" s="26"/>
      <c r="D133" s="25"/>
      <c r="E133" s="25"/>
      <c r="F133" s="27">
        <f>SUM(F134+F138+F142)</f>
        <v>450</v>
      </c>
      <c r="G133" s="27">
        <f>SUM(G134+G138+G142)</f>
        <v>190</v>
      </c>
      <c r="H133" s="27">
        <f>SUM(H134+H138+H142)</f>
        <v>100</v>
      </c>
    </row>
    <row r="134" spans="1:8" ht="25.5">
      <c r="A134" s="24" t="s">
        <v>134</v>
      </c>
      <c r="B134" s="36" t="s">
        <v>135</v>
      </c>
      <c r="C134" s="26"/>
      <c r="D134" s="25"/>
      <c r="E134" s="25"/>
      <c r="F134" s="27">
        <f>SUM(F135+0)</f>
        <v>100</v>
      </c>
      <c r="G134" s="27">
        <f aca="true" t="shared" si="8" ref="G134:H136">SUM(G135+0)</f>
        <v>100</v>
      </c>
      <c r="H134" s="37">
        <f t="shared" si="8"/>
        <v>10</v>
      </c>
    </row>
    <row r="135" spans="1:8" ht="38.25">
      <c r="A135" s="24" t="s">
        <v>108</v>
      </c>
      <c r="B135" s="25" t="s">
        <v>136</v>
      </c>
      <c r="C135" s="26"/>
      <c r="D135" s="25"/>
      <c r="E135" s="25"/>
      <c r="F135" s="27">
        <f>SUM(F136+0)</f>
        <v>100</v>
      </c>
      <c r="G135" s="27">
        <f t="shared" si="8"/>
        <v>100</v>
      </c>
      <c r="H135" s="27">
        <f t="shared" si="8"/>
        <v>10</v>
      </c>
    </row>
    <row r="136" spans="1:8" ht="15">
      <c r="A136" s="24" t="s">
        <v>190</v>
      </c>
      <c r="B136" s="25" t="s">
        <v>136</v>
      </c>
      <c r="C136" s="26">
        <v>244</v>
      </c>
      <c r="D136" s="25"/>
      <c r="E136" s="25"/>
      <c r="F136" s="27">
        <f>SUM(F137+0)</f>
        <v>100</v>
      </c>
      <c r="G136" s="27">
        <f t="shared" si="8"/>
        <v>100</v>
      </c>
      <c r="H136" s="27">
        <f t="shared" si="8"/>
        <v>10</v>
      </c>
    </row>
    <row r="137" spans="1:8" ht="15">
      <c r="A137" s="24" t="s">
        <v>36</v>
      </c>
      <c r="B137" s="25" t="s">
        <v>136</v>
      </c>
      <c r="C137" s="26">
        <v>244</v>
      </c>
      <c r="D137" s="25" t="s">
        <v>28</v>
      </c>
      <c r="E137" s="25" t="s">
        <v>37</v>
      </c>
      <c r="F137" s="27">
        <v>100</v>
      </c>
      <c r="G137" s="27">
        <v>100</v>
      </c>
      <c r="H137" s="27">
        <v>10</v>
      </c>
    </row>
    <row r="138" spans="1:8" ht="25.5">
      <c r="A138" s="24" t="s">
        <v>137</v>
      </c>
      <c r="B138" s="36" t="s">
        <v>138</v>
      </c>
      <c r="C138" s="22"/>
      <c r="D138" s="25"/>
      <c r="E138" s="25"/>
      <c r="F138" s="27">
        <f>SUM(F139+0)</f>
        <v>300</v>
      </c>
      <c r="G138" s="27">
        <f>SUM(G139+0)</f>
        <v>40</v>
      </c>
      <c r="H138" s="27">
        <f>SUM(H139+0)</f>
        <v>40</v>
      </c>
    </row>
    <row r="139" spans="1:8" ht="38.25">
      <c r="A139" s="24" t="s">
        <v>7</v>
      </c>
      <c r="B139" s="36" t="s">
        <v>139</v>
      </c>
      <c r="C139" s="22"/>
      <c r="D139" s="25"/>
      <c r="E139" s="25"/>
      <c r="F139" s="27">
        <f aca="true" t="shared" si="9" ref="F139:H140">SUM(F140+0)</f>
        <v>300</v>
      </c>
      <c r="G139" s="27">
        <f t="shared" si="9"/>
        <v>40</v>
      </c>
      <c r="H139" s="27">
        <f t="shared" si="9"/>
        <v>40</v>
      </c>
    </row>
    <row r="140" spans="1:8" ht="15">
      <c r="A140" s="24" t="s">
        <v>190</v>
      </c>
      <c r="B140" s="36" t="s">
        <v>139</v>
      </c>
      <c r="C140" s="38">
        <v>244</v>
      </c>
      <c r="D140" s="25"/>
      <c r="E140" s="25"/>
      <c r="F140" s="27">
        <f t="shared" si="9"/>
        <v>300</v>
      </c>
      <c r="G140" s="27">
        <f t="shared" si="9"/>
        <v>40</v>
      </c>
      <c r="H140" s="27">
        <f t="shared" si="9"/>
        <v>40</v>
      </c>
    </row>
    <row r="141" spans="1:8" ht="15">
      <c r="A141" s="31" t="s">
        <v>6</v>
      </c>
      <c r="B141" s="36" t="s">
        <v>139</v>
      </c>
      <c r="C141" s="38">
        <v>244</v>
      </c>
      <c r="D141" s="25" t="s">
        <v>27</v>
      </c>
      <c r="E141" s="25" t="s">
        <v>33</v>
      </c>
      <c r="F141" s="27">
        <v>300</v>
      </c>
      <c r="G141" s="27">
        <v>40</v>
      </c>
      <c r="H141" s="27">
        <v>40</v>
      </c>
    </row>
    <row r="142" spans="1:8" ht="25.5">
      <c r="A142" s="24" t="s">
        <v>101</v>
      </c>
      <c r="B142" s="36" t="s">
        <v>140</v>
      </c>
      <c r="C142" s="26"/>
      <c r="D142" s="25"/>
      <c r="E142" s="25"/>
      <c r="F142" s="27">
        <f>SUM(F143+0)</f>
        <v>50</v>
      </c>
      <c r="G142" s="27">
        <f aca="true" t="shared" si="10" ref="G142:H144">SUM(G143+0)</f>
        <v>50</v>
      </c>
      <c r="H142" s="37">
        <f t="shared" si="10"/>
        <v>50</v>
      </c>
    </row>
    <row r="143" spans="1:8" ht="38.25">
      <c r="A143" s="24" t="s">
        <v>110</v>
      </c>
      <c r="B143" s="36" t="s">
        <v>141</v>
      </c>
      <c r="C143" s="26"/>
      <c r="D143" s="25"/>
      <c r="E143" s="25"/>
      <c r="F143" s="27">
        <f>SUM(F144+0)</f>
        <v>50</v>
      </c>
      <c r="G143" s="27">
        <f t="shared" si="10"/>
        <v>50</v>
      </c>
      <c r="H143" s="27">
        <f t="shared" si="10"/>
        <v>50</v>
      </c>
    </row>
    <row r="144" spans="1:8" ht="51">
      <c r="A144" s="24" t="s">
        <v>214</v>
      </c>
      <c r="B144" s="36" t="s">
        <v>141</v>
      </c>
      <c r="C144" s="26">
        <v>631</v>
      </c>
      <c r="D144" s="25"/>
      <c r="E144" s="25"/>
      <c r="F144" s="27">
        <f>SUM(F145+0)</f>
        <v>50</v>
      </c>
      <c r="G144" s="27">
        <f t="shared" si="10"/>
        <v>50</v>
      </c>
      <c r="H144" s="27">
        <f t="shared" si="10"/>
        <v>50</v>
      </c>
    </row>
    <row r="145" spans="1:8" ht="15">
      <c r="A145" s="31" t="s">
        <v>6</v>
      </c>
      <c r="B145" s="36" t="s">
        <v>141</v>
      </c>
      <c r="C145" s="26">
        <v>631</v>
      </c>
      <c r="D145" s="25" t="s">
        <v>27</v>
      </c>
      <c r="E145" s="25" t="s">
        <v>33</v>
      </c>
      <c r="F145" s="27">
        <v>50</v>
      </c>
      <c r="G145" s="27">
        <v>50</v>
      </c>
      <c r="H145" s="27">
        <v>50</v>
      </c>
    </row>
    <row r="146" spans="1:8" ht="48" customHeight="1">
      <c r="A146" s="24" t="s">
        <v>258</v>
      </c>
      <c r="B146" s="25" t="s">
        <v>142</v>
      </c>
      <c r="C146" s="26"/>
      <c r="D146" s="25"/>
      <c r="E146" s="25"/>
      <c r="F146" s="27">
        <f>SUM(F147+F151+F158)</f>
        <v>41</v>
      </c>
      <c r="G146" s="27">
        <f>SUM(G147+G151+G158)</f>
        <v>41</v>
      </c>
      <c r="H146" s="27">
        <f>SUM(H147+H151+H158)</f>
        <v>41</v>
      </c>
    </row>
    <row r="147" spans="1:8" ht="15">
      <c r="A147" s="24" t="s">
        <v>95</v>
      </c>
      <c r="B147" s="25" t="s">
        <v>143</v>
      </c>
      <c r="C147" s="26"/>
      <c r="D147" s="25"/>
      <c r="E147" s="25"/>
      <c r="F147" s="27">
        <f>SUM(F148+0)</f>
        <v>10</v>
      </c>
      <c r="G147" s="27">
        <f aca="true" t="shared" si="11" ref="G147:H149">SUM(G148+0)</f>
        <v>10</v>
      </c>
      <c r="H147" s="37">
        <f t="shared" si="11"/>
        <v>10</v>
      </c>
    </row>
    <row r="148" spans="1:8" ht="38.25">
      <c r="A148" s="24" t="s">
        <v>43</v>
      </c>
      <c r="B148" s="25" t="s">
        <v>144</v>
      </c>
      <c r="C148" s="26"/>
      <c r="D148" s="25"/>
      <c r="E148" s="25"/>
      <c r="F148" s="27">
        <f>SUM(F149+0)</f>
        <v>10</v>
      </c>
      <c r="G148" s="27">
        <f t="shared" si="11"/>
        <v>10</v>
      </c>
      <c r="H148" s="27">
        <f t="shared" si="11"/>
        <v>10</v>
      </c>
    </row>
    <row r="149" spans="1:8" ht="15">
      <c r="A149" s="24" t="s">
        <v>190</v>
      </c>
      <c r="B149" s="25" t="s">
        <v>144</v>
      </c>
      <c r="C149" s="26">
        <v>244</v>
      </c>
      <c r="D149" s="25"/>
      <c r="E149" s="25"/>
      <c r="F149" s="27">
        <f>SUM(F150+0)</f>
        <v>10</v>
      </c>
      <c r="G149" s="27">
        <f t="shared" si="11"/>
        <v>10</v>
      </c>
      <c r="H149" s="27">
        <f t="shared" si="11"/>
        <v>10</v>
      </c>
    </row>
    <row r="150" spans="1:8" ht="38.25">
      <c r="A150" s="24" t="s">
        <v>145</v>
      </c>
      <c r="B150" s="25" t="s">
        <v>144</v>
      </c>
      <c r="C150" s="26">
        <v>244</v>
      </c>
      <c r="D150" s="25" t="s">
        <v>29</v>
      </c>
      <c r="E150" s="25" t="s">
        <v>30</v>
      </c>
      <c r="F150" s="27">
        <v>10</v>
      </c>
      <c r="G150" s="27">
        <v>10</v>
      </c>
      <c r="H150" s="27">
        <v>10</v>
      </c>
    </row>
    <row r="151" spans="1:8" ht="15">
      <c r="A151" s="24" t="s">
        <v>96</v>
      </c>
      <c r="B151" s="25" t="s">
        <v>146</v>
      </c>
      <c r="C151" s="26"/>
      <c r="D151" s="25"/>
      <c r="E151" s="25"/>
      <c r="F151" s="27">
        <f>SUM(F152+F155)</f>
        <v>30</v>
      </c>
      <c r="G151" s="27">
        <f>SUM(G152+G155)</f>
        <v>30</v>
      </c>
      <c r="H151" s="37">
        <f>SUM(H152+H155)</f>
        <v>30</v>
      </c>
    </row>
    <row r="152" spans="1:8" ht="25.5">
      <c r="A152" s="24" t="s">
        <v>44</v>
      </c>
      <c r="B152" s="25" t="s">
        <v>147</v>
      </c>
      <c r="C152" s="26"/>
      <c r="D152" s="25"/>
      <c r="E152" s="25"/>
      <c r="F152" s="27">
        <f aca="true" t="shared" si="12" ref="F152:H153">SUM(F153+0)</f>
        <v>0</v>
      </c>
      <c r="G152" s="27">
        <f t="shared" si="12"/>
        <v>0</v>
      </c>
      <c r="H152" s="27">
        <f t="shared" si="12"/>
        <v>0</v>
      </c>
    </row>
    <row r="153" spans="1:8" ht="15">
      <c r="A153" s="24" t="s">
        <v>190</v>
      </c>
      <c r="B153" s="25" t="s">
        <v>147</v>
      </c>
      <c r="C153" s="26">
        <v>244</v>
      </c>
      <c r="D153" s="25"/>
      <c r="E153" s="25"/>
      <c r="F153" s="27">
        <f t="shared" si="12"/>
        <v>0</v>
      </c>
      <c r="G153" s="27">
        <f t="shared" si="12"/>
        <v>0</v>
      </c>
      <c r="H153" s="27">
        <f t="shared" si="12"/>
        <v>0</v>
      </c>
    </row>
    <row r="154" spans="1:8" ht="15">
      <c r="A154" s="24" t="s">
        <v>48</v>
      </c>
      <c r="B154" s="25" t="s">
        <v>147</v>
      </c>
      <c r="C154" s="26">
        <v>244</v>
      </c>
      <c r="D154" s="25" t="s">
        <v>29</v>
      </c>
      <c r="E154" s="25" t="s">
        <v>26</v>
      </c>
      <c r="F154" s="27">
        <v>0</v>
      </c>
      <c r="G154" s="27">
        <v>0</v>
      </c>
      <c r="H154" s="27">
        <v>0</v>
      </c>
    </row>
    <row r="155" spans="1:8" ht="15">
      <c r="A155" s="24" t="s">
        <v>98</v>
      </c>
      <c r="B155" s="25" t="s">
        <v>148</v>
      </c>
      <c r="C155" s="26"/>
      <c r="D155" s="25"/>
      <c r="E155" s="25"/>
      <c r="F155" s="27">
        <f aca="true" t="shared" si="13" ref="F155:H156">SUM(F156+0)</f>
        <v>30</v>
      </c>
      <c r="G155" s="27">
        <f t="shared" si="13"/>
        <v>30</v>
      </c>
      <c r="H155" s="27">
        <f t="shared" si="13"/>
        <v>30</v>
      </c>
    </row>
    <row r="156" spans="1:8" ht="15">
      <c r="A156" s="24" t="s">
        <v>190</v>
      </c>
      <c r="B156" s="25" t="s">
        <v>148</v>
      </c>
      <c r="C156" s="26">
        <v>244</v>
      </c>
      <c r="D156" s="25"/>
      <c r="E156" s="25"/>
      <c r="F156" s="27">
        <f t="shared" si="13"/>
        <v>30</v>
      </c>
      <c r="G156" s="27">
        <f t="shared" si="13"/>
        <v>30</v>
      </c>
      <c r="H156" s="27">
        <f t="shared" si="13"/>
        <v>30</v>
      </c>
    </row>
    <row r="157" spans="1:8" ht="15">
      <c r="A157" s="24" t="s">
        <v>48</v>
      </c>
      <c r="B157" s="25" t="s">
        <v>148</v>
      </c>
      <c r="C157" s="26">
        <v>244</v>
      </c>
      <c r="D157" s="25" t="s">
        <v>29</v>
      </c>
      <c r="E157" s="25" t="s">
        <v>26</v>
      </c>
      <c r="F157" s="27">
        <v>30</v>
      </c>
      <c r="G157" s="27">
        <v>30</v>
      </c>
      <c r="H157" s="27">
        <v>30</v>
      </c>
    </row>
    <row r="158" spans="1:8" ht="25.5">
      <c r="A158" s="24" t="s">
        <v>97</v>
      </c>
      <c r="B158" s="25" t="s">
        <v>149</v>
      </c>
      <c r="C158" s="26"/>
      <c r="D158" s="25"/>
      <c r="E158" s="25"/>
      <c r="F158" s="27">
        <f>SUM(F159+0)</f>
        <v>1</v>
      </c>
      <c r="G158" s="27">
        <f aca="true" t="shared" si="14" ref="G158:H160">SUM(G159+0)</f>
        <v>1</v>
      </c>
      <c r="H158" s="27">
        <f t="shared" si="14"/>
        <v>1</v>
      </c>
    </row>
    <row r="159" spans="1:8" ht="76.5">
      <c r="A159" s="24" t="s">
        <v>109</v>
      </c>
      <c r="B159" s="25" t="s">
        <v>150</v>
      </c>
      <c r="C159" s="26"/>
      <c r="D159" s="25"/>
      <c r="E159" s="25"/>
      <c r="F159" s="27">
        <f>SUM(F160+0)</f>
        <v>1</v>
      </c>
      <c r="G159" s="27">
        <f t="shared" si="14"/>
        <v>1</v>
      </c>
      <c r="H159" s="27">
        <f t="shared" si="14"/>
        <v>1</v>
      </c>
    </row>
    <row r="160" spans="1:8" ht="15">
      <c r="A160" s="24" t="s">
        <v>190</v>
      </c>
      <c r="B160" s="25" t="s">
        <v>150</v>
      </c>
      <c r="C160" s="26">
        <v>244</v>
      </c>
      <c r="D160" s="25"/>
      <c r="E160" s="25"/>
      <c r="F160" s="27">
        <f>SUM(F161+0)</f>
        <v>1</v>
      </c>
      <c r="G160" s="27">
        <f t="shared" si="14"/>
        <v>1</v>
      </c>
      <c r="H160" s="27">
        <f t="shared" si="14"/>
        <v>1</v>
      </c>
    </row>
    <row r="161" spans="1:8" ht="38.25">
      <c r="A161" s="24" t="s">
        <v>145</v>
      </c>
      <c r="B161" s="25" t="s">
        <v>150</v>
      </c>
      <c r="C161" s="26">
        <v>244</v>
      </c>
      <c r="D161" s="25" t="s">
        <v>29</v>
      </c>
      <c r="E161" s="25" t="s">
        <v>30</v>
      </c>
      <c r="F161" s="27">
        <v>1</v>
      </c>
      <c r="G161" s="27">
        <v>1</v>
      </c>
      <c r="H161" s="27">
        <v>1</v>
      </c>
    </row>
    <row r="162" spans="1:8" ht="63.75">
      <c r="A162" s="24" t="s">
        <v>259</v>
      </c>
      <c r="B162" s="25" t="s">
        <v>152</v>
      </c>
      <c r="C162" s="26"/>
      <c r="D162" s="25"/>
      <c r="E162" s="25"/>
      <c r="F162" s="27">
        <f>SUM(F163+F170+F174+F181)</f>
        <v>1261</v>
      </c>
      <c r="G162" s="27">
        <f>SUM(G163+G170+G174+G181)</f>
        <v>426</v>
      </c>
      <c r="H162" s="27">
        <f>SUM(H163+H170+H174+H181)</f>
        <v>426</v>
      </c>
    </row>
    <row r="163" spans="1:8" ht="25.5">
      <c r="A163" s="24" t="s">
        <v>151</v>
      </c>
      <c r="B163" s="25" t="s">
        <v>153</v>
      </c>
      <c r="C163" s="26"/>
      <c r="D163" s="25"/>
      <c r="E163" s="25"/>
      <c r="F163" s="27">
        <f>SUM(F164+F167)</f>
        <v>490</v>
      </c>
      <c r="G163" s="27">
        <f>SUM(G164+G167)</f>
        <v>30</v>
      </c>
      <c r="H163" s="27">
        <f>SUM(H164+H167)</f>
        <v>30</v>
      </c>
    </row>
    <row r="164" spans="1:8" ht="38.25">
      <c r="A164" s="24" t="s">
        <v>40</v>
      </c>
      <c r="B164" s="25" t="s">
        <v>154</v>
      </c>
      <c r="C164" s="26"/>
      <c r="D164" s="25"/>
      <c r="E164" s="25"/>
      <c r="F164" s="27">
        <f aca="true" t="shared" si="15" ref="F164:H165">SUM(F165+0)</f>
        <v>130</v>
      </c>
      <c r="G164" s="27">
        <f t="shared" si="15"/>
        <v>30</v>
      </c>
      <c r="H164" s="27">
        <f t="shared" si="15"/>
        <v>30</v>
      </c>
    </row>
    <row r="165" spans="1:8" ht="15">
      <c r="A165" s="24" t="s">
        <v>190</v>
      </c>
      <c r="B165" s="25" t="s">
        <v>154</v>
      </c>
      <c r="C165" s="26">
        <v>244</v>
      </c>
      <c r="D165" s="25"/>
      <c r="E165" s="25"/>
      <c r="F165" s="27">
        <f t="shared" si="15"/>
        <v>130</v>
      </c>
      <c r="G165" s="27">
        <f t="shared" si="15"/>
        <v>30</v>
      </c>
      <c r="H165" s="27">
        <f t="shared" si="15"/>
        <v>30</v>
      </c>
    </row>
    <row r="166" spans="1:8" ht="15">
      <c r="A166" s="31" t="s">
        <v>47</v>
      </c>
      <c r="B166" s="25" t="s">
        <v>154</v>
      </c>
      <c r="C166" s="26">
        <v>244</v>
      </c>
      <c r="D166" s="25" t="s">
        <v>32</v>
      </c>
      <c r="E166" s="25" t="s">
        <v>31</v>
      </c>
      <c r="F166" s="27">
        <v>130</v>
      </c>
      <c r="G166" s="27">
        <v>30</v>
      </c>
      <c r="H166" s="27">
        <v>30</v>
      </c>
    </row>
    <row r="167" spans="1:8" ht="38.25">
      <c r="A167" s="24" t="s">
        <v>221</v>
      </c>
      <c r="B167" s="25" t="s">
        <v>220</v>
      </c>
      <c r="C167" s="26"/>
      <c r="D167" s="25"/>
      <c r="E167" s="25"/>
      <c r="F167" s="27">
        <f aca="true" t="shared" si="16" ref="F167:H168">SUM(F168+0)</f>
        <v>360</v>
      </c>
      <c r="G167" s="27">
        <f t="shared" si="16"/>
        <v>0</v>
      </c>
      <c r="H167" s="27">
        <f t="shared" si="16"/>
        <v>0</v>
      </c>
    </row>
    <row r="168" spans="1:8" ht="38.25">
      <c r="A168" s="24" t="s">
        <v>197</v>
      </c>
      <c r="B168" s="25" t="s">
        <v>220</v>
      </c>
      <c r="C168" s="26">
        <v>414</v>
      </c>
      <c r="D168" s="25"/>
      <c r="E168" s="25"/>
      <c r="F168" s="27">
        <f t="shared" si="16"/>
        <v>360</v>
      </c>
      <c r="G168" s="27">
        <f t="shared" si="16"/>
        <v>0</v>
      </c>
      <c r="H168" s="27">
        <f t="shared" si="16"/>
        <v>0</v>
      </c>
    </row>
    <row r="169" spans="1:8" ht="15">
      <c r="A169" s="31" t="s">
        <v>47</v>
      </c>
      <c r="B169" s="25" t="s">
        <v>220</v>
      </c>
      <c r="C169" s="26">
        <v>414</v>
      </c>
      <c r="D169" s="25" t="s">
        <v>32</v>
      </c>
      <c r="E169" s="25" t="s">
        <v>31</v>
      </c>
      <c r="F169" s="27">
        <v>360</v>
      </c>
      <c r="G169" s="27">
        <v>0</v>
      </c>
      <c r="H169" s="27">
        <v>0</v>
      </c>
    </row>
    <row r="170" spans="1:8" ht="15">
      <c r="A170" s="24" t="s">
        <v>243</v>
      </c>
      <c r="B170" s="25" t="s">
        <v>244</v>
      </c>
      <c r="C170" s="26"/>
      <c r="D170" s="25"/>
      <c r="E170" s="25"/>
      <c r="F170" s="27">
        <f>SUM(F171+0)</f>
        <v>50</v>
      </c>
      <c r="G170" s="27">
        <f aca="true" t="shared" si="17" ref="G170:H172">SUM(G171+0)</f>
        <v>0</v>
      </c>
      <c r="H170" s="27">
        <f t="shared" si="17"/>
        <v>0</v>
      </c>
    </row>
    <row r="171" spans="1:8" ht="38.25">
      <c r="A171" s="31" t="s">
        <v>245</v>
      </c>
      <c r="B171" s="25" t="s">
        <v>246</v>
      </c>
      <c r="C171" s="26"/>
      <c r="D171" s="25"/>
      <c r="E171" s="25"/>
      <c r="F171" s="27">
        <f>SUM(F172+0)</f>
        <v>50</v>
      </c>
      <c r="G171" s="27">
        <f t="shared" si="17"/>
        <v>0</v>
      </c>
      <c r="H171" s="27">
        <f t="shared" si="17"/>
        <v>0</v>
      </c>
    </row>
    <row r="172" spans="1:8" ht="15">
      <c r="A172" s="24" t="s">
        <v>190</v>
      </c>
      <c r="B172" s="25" t="s">
        <v>246</v>
      </c>
      <c r="C172" s="26">
        <v>244</v>
      </c>
      <c r="D172" s="25"/>
      <c r="E172" s="25"/>
      <c r="F172" s="27">
        <f>SUM(F173+0)</f>
        <v>50</v>
      </c>
      <c r="G172" s="27">
        <f t="shared" si="17"/>
        <v>0</v>
      </c>
      <c r="H172" s="27">
        <f t="shared" si="17"/>
        <v>0</v>
      </c>
    </row>
    <row r="173" spans="1:8" ht="15">
      <c r="A173" s="31" t="s">
        <v>47</v>
      </c>
      <c r="B173" s="25" t="s">
        <v>246</v>
      </c>
      <c r="C173" s="26">
        <v>244</v>
      </c>
      <c r="D173" s="25" t="s">
        <v>32</v>
      </c>
      <c r="E173" s="25" t="s">
        <v>31</v>
      </c>
      <c r="F173" s="27">
        <v>50</v>
      </c>
      <c r="G173" s="27">
        <v>0</v>
      </c>
      <c r="H173" s="27">
        <v>0</v>
      </c>
    </row>
    <row r="174" spans="1:8" ht="25.5">
      <c r="A174" s="24" t="s">
        <v>92</v>
      </c>
      <c r="B174" s="25" t="s">
        <v>155</v>
      </c>
      <c r="C174" s="26"/>
      <c r="D174" s="25"/>
      <c r="E174" s="25"/>
      <c r="F174" s="27">
        <f>SUM(F175+F178)</f>
        <v>721</v>
      </c>
      <c r="G174" s="27">
        <f>SUM(G175+G178)</f>
        <v>396</v>
      </c>
      <c r="H174" s="27">
        <f>SUM(H175+H178)</f>
        <v>396</v>
      </c>
    </row>
    <row r="175" spans="1:8" ht="15">
      <c r="A175" s="24" t="s">
        <v>41</v>
      </c>
      <c r="B175" s="25" t="s">
        <v>156</v>
      </c>
      <c r="C175" s="26"/>
      <c r="D175" s="25"/>
      <c r="E175" s="25"/>
      <c r="F175" s="27">
        <f aca="true" t="shared" si="18" ref="F175:H176">SUM(F176+0)</f>
        <v>396</v>
      </c>
      <c r="G175" s="27">
        <f t="shared" si="18"/>
        <v>396</v>
      </c>
      <c r="H175" s="37">
        <f t="shared" si="18"/>
        <v>396</v>
      </c>
    </row>
    <row r="176" spans="1:8" ht="51">
      <c r="A176" s="24" t="s">
        <v>118</v>
      </c>
      <c r="B176" s="25" t="s">
        <v>156</v>
      </c>
      <c r="C176" s="26">
        <v>811</v>
      </c>
      <c r="D176" s="25"/>
      <c r="E176" s="25"/>
      <c r="F176" s="27">
        <f t="shared" si="18"/>
        <v>396</v>
      </c>
      <c r="G176" s="27">
        <f t="shared" si="18"/>
        <v>396</v>
      </c>
      <c r="H176" s="27">
        <f t="shared" si="18"/>
        <v>396</v>
      </c>
    </row>
    <row r="177" spans="1:8" ht="15">
      <c r="A177" s="31" t="s">
        <v>47</v>
      </c>
      <c r="B177" s="25" t="s">
        <v>156</v>
      </c>
      <c r="C177" s="26">
        <v>811</v>
      </c>
      <c r="D177" s="25" t="s">
        <v>32</v>
      </c>
      <c r="E177" s="25" t="s">
        <v>31</v>
      </c>
      <c r="F177" s="27">
        <v>396</v>
      </c>
      <c r="G177" s="27">
        <v>396</v>
      </c>
      <c r="H177" s="27">
        <v>396</v>
      </c>
    </row>
    <row r="178" spans="1:8" ht="25.5">
      <c r="A178" s="24" t="s">
        <v>42</v>
      </c>
      <c r="B178" s="25" t="s">
        <v>181</v>
      </c>
      <c r="C178" s="26"/>
      <c r="D178" s="25"/>
      <c r="E178" s="25"/>
      <c r="F178" s="27">
        <f aca="true" t="shared" si="19" ref="F178:H179">SUM(F179+0)</f>
        <v>325</v>
      </c>
      <c r="G178" s="27">
        <f t="shared" si="19"/>
        <v>0</v>
      </c>
      <c r="H178" s="27">
        <f t="shared" si="19"/>
        <v>0</v>
      </c>
    </row>
    <row r="179" spans="1:8" ht="15">
      <c r="A179" s="24" t="s">
        <v>190</v>
      </c>
      <c r="B179" s="25" t="s">
        <v>181</v>
      </c>
      <c r="C179" s="26">
        <v>244</v>
      </c>
      <c r="D179" s="25"/>
      <c r="E179" s="25"/>
      <c r="F179" s="27">
        <f t="shared" si="19"/>
        <v>325</v>
      </c>
      <c r="G179" s="27">
        <f t="shared" si="19"/>
        <v>0</v>
      </c>
      <c r="H179" s="27">
        <f t="shared" si="19"/>
        <v>0</v>
      </c>
    </row>
    <row r="180" spans="1:8" ht="15">
      <c r="A180" s="31" t="s">
        <v>34</v>
      </c>
      <c r="B180" s="25" t="s">
        <v>181</v>
      </c>
      <c r="C180" s="26">
        <v>244</v>
      </c>
      <c r="D180" s="25" t="s">
        <v>32</v>
      </c>
      <c r="E180" s="25" t="s">
        <v>28</v>
      </c>
      <c r="F180" s="27">
        <v>325</v>
      </c>
      <c r="G180" s="27">
        <v>0</v>
      </c>
      <c r="H180" s="27">
        <v>0</v>
      </c>
    </row>
    <row r="181" spans="1:8" ht="32.25" customHeight="1">
      <c r="A181" s="31" t="s">
        <v>239</v>
      </c>
      <c r="B181" s="25" t="s">
        <v>240</v>
      </c>
      <c r="C181" s="26"/>
      <c r="D181" s="25"/>
      <c r="E181" s="25"/>
      <c r="F181" s="27">
        <f>SUM(F182+0)</f>
        <v>0</v>
      </c>
      <c r="G181" s="27">
        <f aca="true" t="shared" si="20" ref="G181:H183">SUM(G182+0)</f>
        <v>0</v>
      </c>
      <c r="H181" s="27">
        <f t="shared" si="20"/>
        <v>0</v>
      </c>
    </row>
    <row r="182" spans="1:8" ht="25.5">
      <c r="A182" s="31" t="s">
        <v>242</v>
      </c>
      <c r="B182" s="25" t="s">
        <v>241</v>
      </c>
      <c r="C182" s="26"/>
      <c r="D182" s="25"/>
      <c r="E182" s="25"/>
      <c r="F182" s="27">
        <f>SUM(F183+0)</f>
        <v>0</v>
      </c>
      <c r="G182" s="27">
        <f t="shared" si="20"/>
        <v>0</v>
      </c>
      <c r="H182" s="27">
        <f t="shared" si="20"/>
        <v>0</v>
      </c>
    </row>
    <row r="183" spans="1:8" ht="15">
      <c r="A183" s="24" t="s">
        <v>190</v>
      </c>
      <c r="B183" s="25" t="s">
        <v>241</v>
      </c>
      <c r="C183" s="26">
        <v>244</v>
      </c>
      <c r="D183" s="25"/>
      <c r="E183" s="25"/>
      <c r="F183" s="27">
        <f>SUM(F184+0)</f>
        <v>0</v>
      </c>
      <c r="G183" s="27">
        <f t="shared" si="20"/>
        <v>0</v>
      </c>
      <c r="H183" s="27">
        <f t="shared" si="20"/>
        <v>0</v>
      </c>
    </row>
    <row r="184" spans="1:8" ht="15">
      <c r="A184" s="31" t="s">
        <v>34</v>
      </c>
      <c r="B184" s="25" t="s">
        <v>241</v>
      </c>
      <c r="C184" s="26">
        <v>244</v>
      </c>
      <c r="D184" s="25" t="s">
        <v>32</v>
      </c>
      <c r="E184" s="25" t="s">
        <v>28</v>
      </c>
      <c r="F184" s="27">
        <v>0</v>
      </c>
      <c r="G184" s="27">
        <v>0</v>
      </c>
      <c r="H184" s="27">
        <v>0</v>
      </c>
    </row>
    <row r="185" spans="1:8" ht="38.25">
      <c r="A185" s="24" t="s">
        <v>260</v>
      </c>
      <c r="B185" s="25" t="s">
        <v>158</v>
      </c>
      <c r="C185" s="26"/>
      <c r="D185" s="25"/>
      <c r="E185" s="25"/>
      <c r="F185" s="27">
        <f>SUM(F186+F193+F197+F210)</f>
        <v>12394.7</v>
      </c>
      <c r="G185" s="27">
        <f>SUM(G186+G193+G197+G210)</f>
        <v>11147.2</v>
      </c>
      <c r="H185" s="27">
        <f>SUM(H186+H193+H197+H210)</f>
        <v>998.3</v>
      </c>
    </row>
    <row r="186" spans="1:8" ht="15">
      <c r="A186" s="24" t="s">
        <v>93</v>
      </c>
      <c r="B186" s="25" t="s">
        <v>159</v>
      </c>
      <c r="C186" s="26"/>
      <c r="D186" s="25"/>
      <c r="E186" s="25"/>
      <c r="F186" s="27">
        <f>SUM(F187+F190)</f>
        <v>8463</v>
      </c>
      <c r="G186" s="27">
        <f>SUM(G187+G190)</f>
        <v>8463</v>
      </c>
      <c r="H186" s="27">
        <f>SUM(H187+H190)</f>
        <v>759.3</v>
      </c>
    </row>
    <row r="187" spans="1:8" ht="25.5">
      <c r="A187" s="24" t="s">
        <v>157</v>
      </c>
      <c r="B187" s="25" t="s">
        <v>160</v>
      </c>
      <c r="C187" s="26"/>
      <c r="D187" s="25"/>
      <c r="E187" s="25"/>
      <c r="F187" s="27">
        <f aca="true" t="shared" si="21" ref="F187:H188">SUM(F188+0)</f>
        <v>8463</v>
      </c>
      <c r="G187" s="27">
        <f t="shared" si="21"/>
        <v>8463</v>
      </c>
      <c r="H187" s="37">
        <f t="shared" si="21"/>
        <v>759.3</v>
      </c>
    </row>
    <row r="188" spans="1:8" ht="15">
      <c r="A188" s="24" t="s">
        <v>190</v>
      </c>
      <c r="B188" s="25" t="s">
        <v>160</v>
      </c>
      <c r="C188" s="26">
        <v>244</v>
      </c>
      <c r="D188" s="25"/>
      <c r="E188" s="25"/>
      <c r="F188" s="27">
        <f t="shared" si="21"/>
        <v>8463</v>
      </c>
      <c r="G188" s="27">
        <f t="shared" si="21"/>
        <v>8463</v>
      </c>
      <c r="H188" s="27">
        <f t="shared" si="21"/>
        <v>759.3</v>
      </c>
    </row>
    <row r="189" spans="1:8" ht="15">
      <c r="A189" s="32" t="s">
        <v>46</v>
      </c>
      <c r="B189" s="25" t="s">
        <v>160</v>
      </c>
      <c r="C189" s="26">
        <v>244</v>
      </c>
      <c r="D189" s="25" t="s">
        <v>32</v>
      </c>
      <c r="E189" s="25" t="s">
        <v>29</v>
      </c>
      <c r="F189" s="27">
        <v>8463</v>
      </c>
      <c r="G189" s="27">
        <v>8463</v>
      </c>
      <c r="H189" s="27">
        <v>759.3</v>
      </c>
    </row>
    <row r="190" spans="1:8" ht="15">
      <c r="A190" s="32" t="s">
        <v>238</v>
      </c>
      <c r="B190" s="25" t="s">
        <v>237</v>
      </c>
      <c r="C190" s="26"/>
      <c r="D190" s="25"/>
      <c r="E190" s="25"/>
      <c r="F190" s="27">
        <f aca="true" t="shared" si="22" ref="F190:H191">SUM(F191+0)</f>
        <v>0</v>
      </c>
      <c r="G190" s="27">
        <f t="shared" si="22"/>
        <v>0</v>
      </c>
      <c r="H190" s="27">
        <f t="shared" si="22"/>
        <v>0</v>
      </c>
    </row>
    <row r="191" spans="1:8" ht="15">
      <c r="A191" s="24" t="s">
        <v>190</v>
      </c>
      <c r="B191" s="25" t="s">
        <v>237</v>
      </c>
      <c r="C191" s="26">
        <v>244</v>
      </c>
      <c r="D191" s="25"/>
      <c r="E191" s="25"/>
      <c r="F191" s="27">
        <f t="shared" si="22"/>
        <v>0</v>
      </c>
      <c r="G191" s="27">
        <f t="shared" si="22"/>
        <v>0</v>
      </c>
      <c r="H191" s="27">
        <f t="shared" si="22"/>
        <v>0</v>
      </c>
    </row>
    <row r="192" spans="1:8" ht="15">
      <c r="A192" s="32" t="s">
        <v>46</v>
      </c>
      <c r="B192" s="25" t="s">
        <v>237</v>
      </c>
      <c r="C192" s="26">
        <v>244</v>
      </c>
      <c r="D192" s="25" t="s">
        <v>32</v>
      </c>
      <c r="E192" s="25" t="s">
        <v>29</v>
      </c>
      <c r="F192" s="27">
        <v>0</v>
      </c>
      <c r="G192" s="27">
        <v>0</v>
      </c>
      <c r="H192" s="27">
        <v>0</v>
      </c>
    </row>
    <row r="193" spans="1:8" ht="15">
      <c r="A193" s="24" t="s">
        <v>161</v>
      </c>
      <c r="B193" s="25" t="s">
        <v>163</v>
      </c>
      <c r="C193" s="26"/>
      <c r="D193" s="25"/>
      <c r="E193" s="25"/>
      <c r="F193" s="27">
        <f>SUM(F194+0)</f>
        <v>50</v>
      </c>
      <c r="G193" s="27">
        <f aca="true" t="shared" si="23" ref="G193:H195">SUM(G194+0)</f>
        <v>50</v>
      </c>
      <c r="H193" s="37">
        <f t="shared" si="23"/>
        <v>50</v>
      </c>
    </row>
    <row r="194" spans="1:8" ht="25.5">
      <c r="A194" s="24" t="s">
        <v>162</v>
      </c>
      <c r="B194" s="25" t="s">
        <v>164</v>
      </c>
      <c r="C194" s="26"/>
      <c r="D194" s="25"/>
      <c r="E194" s="25"/>
      <c r="F194" s="27">
        <f>SUM(F195+0)</f>
        <v>50</v>
      </c>
      <c r="G194" s="27">
        <f t="shared" si="23"/>
        <v>50</v>
      </c>
      <c r="H194" s="27">
        <f t="shared" si="23"/>
        <v>50</v>
      </c>
    </row>
    <row r="195" spans="1:8" ht="15">
      <c r="A195" s="24" t="s">
        <v>190</v>
      </c>
      <c r="B195" s="25" t="s">
        <v>164</v>
      </c>
      <c r="C195" s="26">
        <v>244</v>
      </c>
      <c r="D195" s="25"/>
      <c r="E195" s="25"/>
      <c r="F195" s="27">
        <f>SUM(F196+0)</f>
        <v>50</v>
      </c>
      <c r="G195" s="27">
        <f t="shared" si="23"/>
        <v>50</v>
      </c>
      <c r="H195" s="27">
        <f t="shared" si="23"/>
        <v>50</v>
      </c>
    </row>
    <row r="196" spans="1:8" ht="15">
      <c r="A196" s="32" t="s">
        <v>46</v>
      </c>
      <c r="B196" s="25" t="s">
        <v>164</v>
      </c>
      <c r="C196" s="26">
        <v>244</v>
      </c>
      <c r="D196" s="25" t="s">
        <v>32</v>
      </c>
      <c r="E196" s="25" t="s">
        <v>29</v>
      </c>
      <c r="F196" s="27">
        <v>50</v>
      </c>
      <c r="G196" s="27">
        <v>50</v>
      </c>
      <c r="H196" s="27">
        <v>50</v>
      </c>
    </row>
    <row r="197" spans="1:8" ht="15">
      <c r="A197" s="24" t="s">
        <v>165</v>
      </c>
      <c r="B197" s="25" t="s">
        <v>167</v>
      </c>
      <c r="C197" s="26"/>
      <c r="D197" s="25"/>
      <c r="E197" s="25"/>
      <c r="F197" s="27">
        <f>SUM(F198+F201+F204+F207)</f>
        <v>3431.7</v>
      </c>
      <c r="G197" s="27">
        <f>SUM(G198+G201+G204+G207)</f>
        <v>2584.2</v>
      </c>
      <c r="H197" s="27">
        <f>SUM(H198+H201+H204+H207)</f>
        <v>139</v>
      </c>
    </row>
    <row r="198" spans="1:8" ht="25.5">
      <c r="A198" s="24" t="s">
        <v>166</v>
      </c>
      <c r="B198" s="25" t="s">
        <v>168</v>
      </c>
      <c r="C198" s="26"/>
      <c r="D198" s="25"/>
      <c r="E198" s="25"/>
      <c r="F198" s="27">
        <f aca="true" t="shared" si="24" ref="F198:H199">SUM(F199+0)</f>
        <v>2187.9</v>
      </c>
      <c r="G198" s="27">
        <f t="shared" si="24"/>
        <v>2393.1</v>
      </c>
      <c r="H198" s="27">
        <f t="shared" si="24"/>
        <v>139</v>
      </c>
    </row>
    <row r="199" spans="1:8" ht="15">
      <c r="A199" s="24" t="s">
        <v>190</v>
      </c>
      <c r="B199" s="25" t="s">
        <v>168</v>
      </c>
      <c r="C199" s="26">
        <v>244</v>
      </c>
      <c r="D199" s="25"/>
      <c r="E199" s="25"/>
      <c r="F199" s="27">
        <f t="shared" si="24"/>
        <v>2187.9</v>
      </c>
      <c r="G199" s="27">
        <f t="shared" si="24"/>
        <v>2393.1</v>
      </c>
      <c r="H199" s="27">
        <f t="shared" si="24"/>
        <v>139</v>
      </c>
    </row>
    <row r="200" spans="1:8" ht="15">
      <c r="A200" s="32" t="s">
        <v>46</v>
      </c>
      <c r="B200" s="25" t="s">
        <v>168</v>
      </c>
      <c r="C200" s="26">
        <v>244</v>
      </c>
      <c r="D200" s="25" t="s">
        <v>32</v>
      </c>
      <c r="E200" s="25" t="s">
        <v>29</v>
      </c>
      <c r="F200" s="27">
        <v>2187.9</v>
      </c>
      <c r="G200" s="27">
        <v>2393.1</v>
      </c>
      <c r="H200" s="27">
        <v>139</v>
      </c>
    </row>
    <row r="201" spans="1:8" ht="25.5">
      <c r="A201" s="33" t="s">
        <v>229</v>
      </c>
      <c r="B201" s="25" t="s">
        <v>230</v>
      </c>
      <c r="C201" s="26"/>
      <c r="D201" s="25"/>
      <c r="E201" s="25"/>
      <c r="F201" s="27">
        <f aca="true" t="shared" si="25" ref="F201:H205">SUM(F202+0)</f>
        <v>52.7</v>
      </c>
      <c r="G201" s="27">
        <f t="shared" si="25"/>
        <v>0</v>
      </c>
      <c r="H201" s="27">
        <f t="shared" si="25"/>
        <v>0</v>
      </c>
    </row>
    <row r="202" spans="1:8" ht="15">
      <c r="A202" s="24" t="s">
        <v>190</v>
      </c>
      <c r="B202" s="25" t="s">
        <v>230</v>
      </c>
      <c r="C202" s="26">
        <v>244</v>
      </c>
      <c r="D202" s="25"/>
      <c r="E202" s="25"/>
      <c r="F202" s="27">
        <f t="shared" si="25"/>
        <v>52.7</v>
      </c>
      <c r="G202" s="27">
        <f t="shared" si="25"/>
        <v>0</v>
      </c>
      <c r="H202" s="27">
        <f t="shared" si="25"/>
        <v>0</v>
      </c>
    </row>
    <row r="203" spans="1:8" ht="15">
      <c r="A203" s="32" t="s">
        <v>46</v>
      </c>
      <c r="B203" s="25" t="s">
        <v>230</v>
      </c>
      <c r="C203" s="26">
        <v>244</v>
      </c>
      <c r="D203" s="25" t="s">
        <v>32</v>
      </c>
      <c r="E203" s="25" t="s">
        <v>29</v>
      </c>
      <c r="F203" s="27">
        <v>52.7</v>
      </c>
      <c r="G203" s="27">
        <v>0</v>
      </c>
      <c r="H203" s="27">
        <v>0</v>
      </c>
    </row>
    <row r="204" spans="1:8" ht="25.5">
      <c r="A204" s="33" t="s">
        <v>229</v>
      </c>
      <c r="B204" s="25" t="s">
        <v>230</v>
      </c>
      <c r="C204" s="26"/>
      <c r="D204" s="25"/>
      <c r="E204" s="25"/>
      <c r="F204" s="27">
        <f t="shared" si="25"/>
        <v>1000</v>
      </c>
      <c r="G204" s="27">
        <f t="shared" si="25"/>
        <v>0</v>
      </c>
      <c r="H204" s="27">
        <f t="shared" si="25"/>
        <v>0</v>
      </c>
    </row>
    <row r="205" spans="1:8" ht="15">
      <c r="A205" s="24" t="s">
        <v>190</v>
      </c>
      <c r="B205" s="25" t="s">
        <v>230</v>
      </c>
      <c r="C205" s="26">
        <v>244</v>
      </c>
      <c r="D205" s="25"/>
      <c r="E205" s="25"/>
      <c r="F205" s="27">
        <f t="shared" si="25"/>
        <v>1000</v>
      </c>
      <c r="G205" s="27">
        <f t="shared" si="25"/>
        <v>0</v>
      </c>
      <c r="H205" s="27">
        <f t="shared" si="25"/>
        <v>0</v>
      </c>
    </row>
    <row r="206" spans="1:8" ht="15">
      <c r="A206" s="32" t="s">
        <v>46</v>
      </c>
      <c r="B206" s="25" t="s">
        <v>230</v>
      </c>
      <c r="C206" s="26">
        <v>244</v>
      </c>
      <c r="D206" s="25" t="s">
        <v>32</v>
      </c>
      <c r="E206" s="25" t="s">
        <v>29</v>
      </c>
      <c r="F206" s="27">
        <v>1000</v>
      </c>
      <c r="G206" s="27">
        <v>0</v>
      </c>
      <c r="H206" s="27">
        <v>0</v>
      </c>
    </row>
    <row r="207" spans="1:8" ht="38.25">
      <c r="A207" s="32" t="s">
        <v>228</v>
      </c>
      <c r="B207" s="25" t="s">
        <v>227</v>
      </c>
      <c r="C207" s="26"/>
      <c r="D207" s="25"/>
      <c r="E207" s="25"/>
      <c r="F207" s="27">
        <f aca="true" t="shared" si="26" ref="F207:H208">SUM(F208+0)</f>
        <v>191.1</v>
      </c>
      <c r="G207" s="27">
        <f t="shared" si="26"/>
        <v>191.1</v>
      </c>
      <c r="H207" s="27">
        <f t="shared" si="26"/>
        <v>0</v>
      </c>
    </row>
    <row r="208" spans="1:8" ht="15">
      <c r="A208" s="24" t="s">
        <v>190</v>
      </c>
      <c r="B208" s="25" t="s">
        <v>227</v>
      </c>
      <c r="C208" s="26">
        <v>244</v>
      </c>
      <c r="D208" s="25"/>
      <c r="E208" s="25"/>
      <c r="F208" s="27">
        <f t="shared" si="26"/>
        <v>191.1</v>
      </c>
      <c r="G208" s="27">
        <f t="shared" si="26"/>
        <v>191.1</v>
      </c>
      <c r="H208" s="27">
        <f t="shared" si="26"/>
        <v>0</v>
      </c>
    </row>
    <row r="209" spans="1:8" ht="15">
      <c r="A209" s="32" t="s">
        <v>47</v>
      </c>
      <c r="B209" s="25" t="s">
        <v>227</v>
      </c>
      <c r="C209" s="26">
        <v>244</v>
      </c>
      <c r="D209" s="25" t="s">
        <v>32</v>
      </c>
      <c r="E209" s="25" t="s">
        <v>31</v>
      </c>
      <c r="F209" s="27">
        <v>191.1</v>
      </c>
      <c r="G209" s="27">
        <v>191.1</v>
      </c>
      <c r="H209" s="27">
        <v>0</v>
      </c>
    </row>
    <row r="210" spans="1:8" ht="25.5">
      <c r="A210" s="24" t="s">
        <v>94</v>
      </c>
      <c r="B210" s="25" t="s">
        <v>170</v>
      </c>
      <c r="C210" s="26"/>
      <c r="D210" s="25"/>
      <c r="E210" s="25"/>
      <c r="F210" s="27">
        <f aca="true" t="shared" si="27" ref="F210:H211">SUM(F211+0)</f>
        <v>450</v>
      </c>
      <c r="G210" s="27">
        <f t="shared" si="27"/>
        <v>50</v>
      </c>
      <c r="H210" s="27">
        <f t="shared" si="27"/>
        <v>50</v>
      </c>
    </row>
    <row r="211" spans="1:8" ht="38.25">
      <c r="A211" s="24" t="s">
        <v>169</v>
      </c>
      <c r="B211" s="25" t="s">
        <v>171</v>
      </c>
      <c r="C211" s="26"/>
      <c r="D211" s="25"/>
      <c r="E211" s="25"/>
      <c r="F211" s="27">
        <f t="shared" si="27"/>
        <v>450</v>
      </c>
      <c r="G211" s="27">
        <f t="shared" si="27"/>
        <v>50</v>
      </c>
      <c r="H211" s="27">
        <f t="shared" si="27"/>
        <v>50</v>
      </c>
    </row>
    <row r="212" spans="1:8" ht="15">
      <c r="A212" s="24" t="s">
        <v>190</v>
      </c>
      <c r="B212" s="25" t="s">
        <v>171</v>
      </c>
      <c r="C212" s="26">
        <v>244</v>
      </c>
      <c r="D212" s="25"/>
      <c r="E212" s="25"/>
      <c r="F212" s="27">
        <f>SUM(F213:F214)</f>
        <v>450</v>
      </c>
      <c r="G212" s="27">
        <f>SUM(G213:G214)</f>
        <v>50</v>
      </c>
      <c r="H212" s="27">
        <f>SUM(H213:H214)</f>
        <v>50</v>
      </c>
    </row>
    <row r="213" spans="1:8" ht="15">
      <c r="A213" s="32" t="s">
        <v>46</v>
      </c>
      <c r="B213" s="25" t="s">
        <v>171</v>
      </c>
      <c r="C213" s="26">
        <v>244</v>
      </c>
      <c r="D213" s="25" t="s">
        <v>32</v>
      </c>
      <c r="E213" s="25" t="s">
        <v>29</v>
      </c>
      <c r="F213" s="27">
        <v>50</v>
      </c>
      <c r="G213" s="27">
        <v>50</v>
      </c>
      <c r="H213" s="27">
        <v>50</v>
      </c>
    </row>
    <row r="214" spans="1:8" ht="15">
      <c r="A214" s="31" t="s">
        <v>6</v>
      </c>
      <c r="B214" s="25" t="s">
        <v>171</v>
      </c>
      <c r="C214" s="26">
        <v>244</v>
      </c>
      <c r="D214" s="25" t="s">
        <v>27</v>
      </c>
      <c r="E214" s="25" t="s">
        <v>33</v>
      </c>
      <c r="F214" s="27">
        <v>400</v>
      </c>
      <c r="G214" s="27">
        <v>0</v>
      </c>
      <c r="H214" s="37">
        <v>0</v>
      </c>
    </row>
    <row r="215" spans="1:8" ht="51">
      <c r="A215" s="32" t="s">
        <v>261</v>
      </c>
      <c r="B215" s="25" t="s">
        <v>173</v>
      </c>
      <c r="C215" s="26"/>
      <c r="D215" s="25"/>
      <c r="E215" s="25"/>
      <c r="F215" s="27">
        <f>SUM(F216+0)</f>
        <v>210</v>
      </c>
      <c r="G215" s="27">
        <f aca="true" t="shared" si="28" ref="G215:H218">SUM(G216+0)</f>
        <v>60</v>
      </c>
      <c r="H215" s="27">
        <f t="shared" si="28"/>
        <v>60</v>
      </c>
    </row>
    <row r="216" spans="1:8" ht="25.5">
      <c r="A216" s="32" t="s">
        <v>172</v>
      </c>
      <c r="B216" s="25" t="s">
        <v>174</v>
      </c>
      <c r="C216" s="25"/>
      <c r="D216" s="25"/>
      <c r="E216" s="25"/>
      <c r="F216" s="27">
        <f>SUM(F217+0)</f>
        <v>210</v>
      </c>
      <c r="G216" s="27">
        <f t="shared" si="28"/>
        <v>60</v>
      </c>
      <c r="H216" s="27">
        <f t="shared" si="28"/>
        <v>60</v>
      </c>
    </row>
    <row r="217" spans="1:8" ht="15">
      <c r="A217" s="24" t="s">
        <v>104</v>
      </c>
      <c r="B217" s="25" t="s">
        <v>175</v>
      </c>
      <c r="C217" s="25"/>
      <c r="D217" s="25"/>
      <c r="E217" s="25"/>
      <c r="F217" s="27">
        <f>SUM(F218+0)</f>
        <v>210</v>
      </c>
      <c r="G217" s="27">
        <f t="shared" si="28"/>
        <v>60</v>
      </c>
      <c r="H217" s="27">
        <f t="shared" si="28"/>
        <v>60</v>
      </c>
    </row>
    <row r="218" spans="1:8" ht="15">
      <c r="A218" s="24" t="s">
        <v>190</v>
      </c>
      <c r="B218" s="25" t="s">
        <v>175</v>
      </c>
      <c r="C218" s="26"/>
      <c r="D218" s="25"/>
      <c r="E218" s="25"/>
      <c r="F218" s="27">
        <f>SUM(F219+0)</f>
        <v>210</v>
      </c>
      <c r="G218" s="27">
        <f t="shared" si="28"/>
        <v>60</v>
      </c>
      <c r="H218" s="27">
        <f t="shared" si="28"/>
        <v>60</v>
      </c>
    </row>
    <row r="219" spans="1:8" ht="15">
      <c r="A219" s="32" t="s">
        <v>85</v>
      </c>
      <c r="B219" s="25" t="s">
        <v>175</v>
      </c>
      <c r="C219" s="26">
        <v>244</v>
      </c>
      <c r="D219" s="25" t="s">
        <v>17</v>
      </c>
      <c r="E219" s="25" t="s">
        <v>28</v>
      </c>
      <c r="F219" s="27">
        <v>210</v>
      </c>
      <c r="G219" s="27">
        <v>60</v>
      </c>
      <c r="H219" s="27">
        <v>60</v>
      </c>
    </row>
    <row r="220" spans="1:8" ht="38.25">
      <c r="A220" s="24" t="s">
        <v>262</v>
      </c>
      <c r="B220" s="25" t="s">
        <v>177</v>
      </c>
      <c r="C220" s="26"/>
      <c r="D220" s="25"/>
      <c r="E220" s="25"/>
      <c r="F220" s="27">
        <f>SUM(F221+F225)</f>
        <v>0</v>
      </c>
      <c r="G220" s="27">
        <f>SUM(G221+G225)</f>
        <v>0</v>
      </c>
      <c r="H220" s="27">
        <f>SUM(H221+H225)</f>
        <v>0</v>
      </c>
    </row>
    <row r="221" spans="1:8" ht="25.5">
      <c r="A221" s="24" t="s">
        <v>176</v>
      </c>
      <c r="B221" s="25" t="s">
        <v>178</v>
      </c>
      <c r="C221" s="26"/>
      <c r="D221" s="25"/>
      <c r="E221" s="25"/>
      <c r="F221" s="27">
        <f>SUM(F222+0)</f>
        <v>0</v>
      </c>
      <c r="G221" s="27">
        <f aca="true" t="shared" si="29" ref="G221:H223">SUM(G222+0)</f>
        <v>0</v>
      </c>
      <c r="H221" s="27">
        <f t="shared" si="29"/>
        <v>0</v>
      </c>
    </row>
    <row r="222" spans="1:8" ht="51">
      <c r="A222" s="24" t="s">
        <v>183</v>
      </c>
      <c r="B222" s="25" t="s">
        <v>184</v>
      </c>
      <c r="C222" s="26"/>
      <c r="D222" s="25"/>
      <c r="E222" s="25"/>
      <c r="F222" s="27">
        <f>SUM(F223+0)</f>
        <v>0</v>
      </c>
      <c r="G222" s="27">
        <f t="shared" si="29"/>
        <v>0</v>
      </c>
      <c r="H222" s="27">
        <f t="shared" si="29"/>
        <v>0</v>
      </c>
    </row>
    <row r="223" spans="1:8" ht="15">
      <c r="A223" s="24" t="s">
        <v>190</v>
      </c>
      <c r="B223" s="25" t="s">
        <v>184</v>
      </c>
      <c r="C223" s="26"/>
      <c r="D223" s="25"/>
      <c r="E223" s="25"/>
      <c r="F223" s="27">
        <v>0</v>
      </c>
      <c r="G223" s="27">
        <f t="shared" si="29"/>
        <v>0</v>
      </c>
      <c r="H223" s="27">
        <f t="shared" si="29"/>
        <v>0</v>
      </c>
    </row>
    <row r="224" spans="1:8" ht="15">
      <c r="A224" s="32" t="s">
        <v>46</v>
      </c>
      <c r="B224" s="25" t="s">
        <v>184</v>
      </c>
      <c r="C224" s="26">
        <v>244</v>
      </c>
      <c r="D224" s="25" t="s">
        <v>32</v>
      </c>
      <c r="E224" s="25" t="s">
        <v>29</v>
      </c>
      <c r="F224" s="27">
        <v>0</v>
      </c>
      <c r="G224" s="27">
        <v>0</v>
      </c>
      <c r="H224" s="27">
        <v>0</v>
      </c>
    </row>
    <row r="225" spans="1:8" ht="25.5">
      <c r="A225" s="24" t="s">
        <v>179</v>
      </c>
      <c r="B225" s="25" t="s">
        <v>180</v>
      </c>
      <c r="C225" s="26">
        <v>244</v>
      </c>
      <c r="D225" s="25"/>
      <c r="E225" s="25"/>
      <c r="F225" s="27">
        <f>SUM(F226+F229)</f>
        <v>0</v>
      </c>
      <c r="G225" s="27">
        <f>SUM(G226+G229)</f>
        <v>0</v>
      </c>
      <c r="H225" s="27">
        <f>SUM(H226+H229)</f>
        <v>0</v>
      </c>
    </row>
    <row r="226" spans="1:8" ht="63.75" customHeight="1">
      <c r="A226" s="24" t="s">
        <v>183</v>
      </c>
      <c r="B226" s="25" t="s">
        <v>185</v>
      </c>
      <c r="C226" s="26"/>
      <c r="D226" s="25"/>
      <c r="E226" s="25"/>
      <c r="F226" s="27">
        <f aca="true" t="shared" si="30" ref="F226:H227">SUM(F227+0)</f>
        <v>0</v>
      </c>
      <c r="G226" s="27">
        <f t="shared" si="30"/>
        <v>0</v>
      </c>
      <c r="H226" s="27">
        <f t="shared" si="30"/>
        <v>0</v>
      </c>
    </row>
    <row r="227" spans="1:8" ht="15">
      <c r="A227" s="24" t="s">
        <v>190</v>
      </c>
      <c r="B227" s="25" t="s">
        <v>185</v>
      </c>
      <c r="C227" s="26"/>
      <c r="D227" s="25"/>
      <c r="E227" s="25"/>
      <c r="F227" s="27">
        <f t="shared" si="30"/>
        <v>0</v>
      </c>
      <c r="G227" s="27">
        <f t="shared" si="30"/>
        <v>0</v>
      </c>
      <c r="H227" s="27">
        <f t="shared" si="30"/>
        <v>0</v>
      </c>
    </row>
    <row r="228" spans="1:8" ht="15">
      <c r="A228" s="32" t="s">
        <v>46</v>
      </c>
      <c r="B228" s="25" t="s">
        <v>185</v>
      </c>
      <c r="C228" s="26">
        <v>244</v>
      </c>
      <c r="D228" s="25" t="s">
        <v>32</v>
      </c>
      <c r="E228" s="25" t="s">
        <v>29</v>
      </c>
      <c r="F228" s="27">
        <v>0</v>
      </c>
      <c r="G228" s="27">
        <v>0</v>
      </c>
      <c r="H228" s="27">
        <v>0</v>
      </c>
    </row>
    <row r="229" spans="1:8" ht="63" customHeight="1">
      <c r="A229" s="24" t="s">
        <v>196</v>
      </c>
      <c r="B229" s="25" t="s">
        <v>185</v>
      </c>
      <c r="C229" s="26">
        <v>244</v>
      </c>
      <c r="D229" s="25"/>
      <c r="E229" s="25"/>
      <c r="F229" s="27">
        <f aca="true" t="shared" si="31" ref="F229:H230">SUM(F230+0)</f>
        <v>0</v>
      </c>
      <c r="G229" s="27">
        <f t="shared" si="31"/>
        <v>0</v>
      </c>
      <c r="H229" s="27">
        <f t="shared" si="31"/>
        <v>0</v>
      </c>
    </row>
    <row r="230" spans="1:8" ht="15">
      <c r="A230" s="24" t="s">
        <v>190</v>
      </c>
      <c r="B230" s="25" t="s">
        <v>185</v>
      </c>
      <c r="C230" s="26"/>
      <c r="D230" s="25"/>
      <c r="E230" s="25"/>
      <c r="F230" s="27">
        <f t="shared" si="31"/>
        <v>0</v>
      </c>
      <c r="G230" s="27">
        <f t="shared" si="31"/>
        <v>0</v>
      </c>
      <c r="H230" s="27">
        <f t="shared" si="31"/>
        <v>0</v>
      </c>
    </row>
    <row r="231" spans="1:8" ht="15">
      <c r="A231" s="32" t="s">
        <v>46</v>
      </c>
      <c r="B231" s="25" t="s">
        <v>185</v>
      </c>
      <c r="C231" s="26">
        <v>244</v>
      </c>
      <c r="D231" s="25" t="s">
        <v>32</v>
      </c>
      <c r="E231" s="25" t="s">
        <v>29</v>
      </c>
      <c r="F231" s="27">
        <v>0</v>
      </c>
      <c r="G231" s="27">
        <v>0</v>
      </c>
      <c r="H231" s="27">
        <v>0</v>
      </c>
    </row>
    <row r="232" spans="1:8" s="1" customFormat="1" ht="25.5">
      <c r="A232" s="20" t="s">
        <v>80</v>
      </c>
      <c r="B232" s="21" t="s">
        <v>56</v>
      </c>
      <c r="C232" s="26"/>
      <c r="D232" s="21"/>
      <c r="E232" s="21"/>
      <c r="F232" s="23">
        <f>SUM(F233+F238+F253)</f>
        <v>8358.7</v>
      </c>
      <c r="G232" s="23">
        <f>SUM(G233+G238+G253)</f>
        <v>7585.4</v>
      </c>
      <c r="H232" s="23">
        <f>SUM(H233+H238+H253)</f>
        <v>6734.7</v>
      </c>
    </row>
    <row r="233" spans="1:8" ht="15">
      <c r="A233" s="24" t="s">
        <v>57</v>
      </c>
      <c r="B233" s="25" t="s">
        <v>58</v>
      </c>
      <c r="C233" s="22"/>
      <c r="D233" s="25"/>
      <c r="E233" s="25"/>
      <c r="F233" s="27">
        <f>SUM(F234+0)</f>
        <v>26.3</v>
      </c>
      <c r="G233" s="27">
        <f aca="true" t="shared" si="32" ref="G233:H236">SUM(G234+0)</f>
        <v>26.6</v>
      </c>
      <c r="H233" s="27">
        <f t="shared" si="32"/>
        <v>26.9</v>
      </c>
    </row>
    <row r="234" spans="1:8" ht="15">
      <c r="A234" s="24" t="s">
        <v>49</v>
      </c>
      <c r="B234" s="25" t="s">
        <v>59</v>
      </c>
      <c r="C234" s="26"/>
      <c r="D234" s="25"/>
      <c r="E234" s="25"/>
      <c r="F234" s="27">
        <f>SUM(F235+0)</f>
        <v>26.3</v>
      </c>
      <c r="G234" s="27">
        <f t="shared" si="32"/>
        <v>26.6</v>
      </c>
      <c r="H234" s="27">
        <f t="shared" si="32"/>
        <v>26.9</v>
      </c>
    </row>
    <row r="235" spans="1:8" ht="25.5">
      <c r="A235" s="32" t="s">
        <v>60</v>
      </c>
      <c r="B235" s="25" t="s">
        <v>61</v>
      </c>
      <c r="C235" s="26"/>
      <c r="D235" s="25"/>
      <c r="E235" s="25"/>
      <c r="F235" s="27">
        <f>SUM(F236+0)</f>
        <v>26.3</v>
      </c>
      <c r="G235" s="27">
        <f t="shared" si="32"/>
        <v>26.6</v>
      </c>
      <c r="H235" s="27">
        <f t="shared" si="32"/>
        <v>26.9</v>
      </c>
    </row>
    <row r="236" spans="1:8" ht="15">
      <c r="A236" s="24" t="s">
        <v>35</v>
      </c>
      <c r="B236" s="25" t="s">
        <v>61</v>
      </c>
      <c r="C236" s="26">
        <v>540</v>
      </c>
      <c r="D236" s="25"/>
      <c r="E236" s="25"/>
      <c r="F236" s="27">
        <f>SUM(F237+0)</f>
        <v>26.3</v>
      </c>
      <c r="G236" s="27">
        <f t="shared" si="32"/>
        <v>26.6</v>
      </c>
      <c r="H236" s="27">
        <f t="shared" si="32"/>
        <v>26.9</v>
      </c>
    </row>
    <row r="237" spans="1:8" ht="38.25">
      <c r="A237" s="24" t="s">
        <v>62</v>
      </c>
      <c r="B237" s="25" t="s">
        <v>61</v>
      </c>
      <c r="C237" s="26">
        <v>540</v>
      </c>
      <c r="D237" s="25" t="s">
        <v>28</v>
      </c>
      <c r="E237" s="25" t="s">
        <v>29</v>
      </c>
      <c r="F237" s="27">
        <v>26.3</v>
      </c>
      <c r="G237" s="27">
        <v>26.6</v>
      </c>
      <c r="H237" s="27">
        <v>26.9</v>
      </c>
    </row>
    <row r="238" spans="1:8" ht="25.5">
      <c r="A238" s="39" t="s">
        <v>63</v>
      </c>
      <c r="B238" s="25" t="s">
        <v>64</v>
      </c>
      <c r="C238" s="26"/>
      <c r="D238" s="25"/>
      <c r="E238" s="25"/>
      <c r="F238" s="27">
        <f>SUM(F239+0)</f>
        <v>1276.9</v>
      </c>
      <c r="G238" s="27">
        <f>SUM(G239+0)</f>
        <v>1276.9</v>
      </c>
      <c r="H238" s="27">
        <f>SUM(H239+0)</f>
        <v>1276.9</v>
      </c>
    </row>
    <row r="239" spans="1:8" ht="15">
      <c r="A239" s="24" t="s">
        <v>49</v>
      </c>
      <c r="B239" s="25" t="s">
        <v>65</v>
      </c>
      <c r="C239" s="26"/>
      <c r="D239" s="25"/>
      <c r="E239" s="25"/>
      <c r="F239" s="27">
        <f>SUM(F240+F245+F248)</f>
        <v>1276.9</v>
      </c>
      <c r="G239" s="27">
        <f>SUM(G240+G245)</f>
        <v>1276.9</v>
      </c>
      <c r="H239" s="27">
        <f>SUM(H240+H245)</f>
        <v>1276.9</v>
      </c>
    </row>
    <row r="240" spans="1:8" ht="25.5">
      <c r="A240" s="24" t="s">
        <v>66</v>
      </c>
      <c r="B240" s="25" t="s">
        <v>67</v>
      </c>
      <c r="C240" s="26"/>
      <c r="D240" s="25"/>
      <c r="E240" s="25"/>
      <c r="F240" s="27">
        <f>SUM(F241+F243)</f>
        <v>1276.9</v>
      </c>
      <c r="G240" s="27">
        <f>SUM(G241+G243)</f>
        <v>1276.9</v>
      </c>
      <c r="H240" s="27">
        <f>SUM(H241+H243)</f>
        <v>1276.9</v>
      </c>
    </row>
    <row r="241" spans="1:8" ht="25.5">
      <c r="A241" s="24" t="s">
        <v>68</v>
      </c>
      <c r="B241" s="25" t="s">
        <v>67</v>
      </c>
      <c r="C241" s="26">
        <v>121</v>
      </c>
      <c r="D241" s="25"/>
      <c r="E241" s="25"/>
      <c r="F241" s="27">
        <f>SUM(F242+0)</f>
        <v>980.7</v>
      </c>
      <c r="G241" s="27">
        <f>SUM(G242+0)</f>
        <v>980.7</v>
      </c>
      <c r="H241" s="27">
        <f>SUM(H242+0)</f>
        <v>980.7</v>
      </c>
    </row>
    <row r="242" spans="1:8" ht="38.25">
      <c r="A242" s="24" t="s">
        <v>69</v>
      </c>
      <c r="B242" s="25" t="s">
        <v>67</v>
      </c>
      <c r="C242" s="26">
        <v>121</v>
      </c>
      <c r="D242" s="25" t="s">
        <v>28</v>
      </c>
      <c r="E242" s="25" t="s">
        <v>27</v>
      </c>
      <c r="F242" s="27">
        <v>980.7</v>
      </c>
      <c r="G242" s="27">
        <v>980.7</v>
      </c>
      <c r="H242" s="27">
        <v>980.7</v>
      </c>
    </row>
    <row r="243" spans="1:8" ht="38.25">
      <c r="A243" s="24" t="s">
        <v>77</v>
      </c>
      <c r="B243" s="25" t="s">
        <v>67</v>
      </c>
      <c r="C243" s="26">
        <v>129</v>
      </c>
      <c r="D243" s="25"/>
      <c r="E243" s="25"/>
      <c r="F243" s="27">
        <f>SUM(F244+0)</f>
        <v>296.2</v>
      </c>
      <c r="G243" s="27">
        <f>SUM(G244+0)</f>
        <v>296.2</v>
      </c>
      <c r="H243" s="27">
        <f>SUM(H244+0)</f>
        <v>296.2</v>
      </c>
    </row>
    <row r="244" spans="1:8" ht="38.25">
      <c r="A244" s="24" t="s">
        <v>69</v>
      </c>
      <c r="B244" s="25" t="s">
        <v>67</v>
      </c>
      <c r="C244" s="26">
        <v>129</v>
      </c>
      <c r="D244" s="25" t="s">
        <v>28</v>
      </c>
      <c r="E244" s="25" t="s">
        <v>27</v>
      </c>
      <c r="F244" s="27">
        <v>296.2</v>
      </c>
      <c r="G244" s="27">
        <v>296.2</v>
      </c>
      <c r="H244" s="27">
        <v>296.2</v>
      </c>
    </row>
    <row r="245" spans="1:8" ht="25.5">
      <c r="A245" s="24" t="s">
        <v>182</v>
      </c>
      <c r="B245" s="25" t="s">
        <v>71</v>
      </c>
      <c r="C245" s="26"/>
      <c r="D245" s="25"/>
      <c r="E245" s="25"/>
      <c r="F245" s="27">
        <f>SUM(F246+0)</f>
        <v>0</v>
      </c>
      <c r="G245" s="27">
        <f>SUM(G246+0)</f>
        <v>0</v>
      </c>
      <c r="H245" s="27">
        <f>SUM(H246+0)</f>
        <v>0</v>
      </c>
    </row>
    <row r="246" spans="1:8" ht="38.25">
      <c r="A246" s="24" t="s">
        <v>70</v>
      </c>
      <c r="B246" s="25" t="s">
        <v>71</v>
      </c>
      <c r="C246" s="26">
        <v>122</v>
      </c>
      <c r="D246" s="25"/>
      <c r="E246" s="25"/>
      <c r="F246" s="27">
        <v>0</v>
      </c>
      <c r="G246" s="27">
        <v>0</v>
      </c>
      <c r="H246" s="27">
        <v>0</v>
      </c>
    </row>
    <row r="247" spans="1:8" ht="38.25">
      <c r="A247" s="24" t="s">
        <v>69</v>
      </c>
      <c r="B247" s="25" t="s">
        <v>71</v>
      </c>
      <c r="C247" s="26">
        <v>122</v>
      </c>
      <c r="D247" s="25" t="s">
        <v>28</v>
      </c>
      <c r="E247" s="25" t="s">
        <v>27</v>
      </c>
      <c r="F247" s="27">
        <v>0</v>
      </c>
      <c r="G247" s="27">
        <v>0</v>
      </c>
      <c r="H247" s="27">
        <v>0</v>
      </c>
    </row>
    <row r="248" spans="1:8" ht="63.75">
      <c r="A248" s="24" t="s">
        <v>223</v>
      </c>
      <c r="B248" s="25" t="s">
        <v>222</v>
      </c>
      <c r="C248" s="26"/>
      <c r="D248" s="25"/>
      <c r="E248" s="25"/>
      <c r="F248" s="27">
        <f>SUM(F249+F251)</f>
        <v>0</v>
      </c>
      <c r="G248" s="27">
        <v>0</v>
      </c>
      <c r="H248" s="27">
        <v>0</v>
      </c>
    </row>
    <row r="249" spans="1:8" ht="25.5">
      <c r="A249" s="24" t="s">
        <v>68</v>
      </c>
      <c r="B249" s="25" t="s">
        <v>222</v>
      </c>
      <c r="C249" s="26">
        <v>121</v>
      </c>
      <c r="D249" s="25"/>
      <c r="E249" s="25"/>
      <c r="F249" s="27">
        <f>SUM(F250+0)</f>
        <v>0</v>
      </c>
      <c r="G249" s="27">
        <v>0</v>
      </c>
      <c r="H249" s="27">
        <v>0</v>
      </c>
    </row>
    <row r="250" spans="1:8" ht="38.25">
      <c r="A250" s="24" t="s">
        <v>69</v>
      </c>
      <c r="B250" s="25" t="s">
        <v>222</v>
      </c>
      <c r="C250" s="26">
        <v>121</v>
      </c>
      <c r="D250" s="25" t="s">
        <v>28</v>
      </c>
      <c r="E250" s="25" t="s">
        <v>27</v>
      </c>
      <c r="F250" s="27">
        <v>0</v>
      </c>
      <c r="G250" s="27">
        <v>0</v>
      </c>
      <c r="H250" s="27">
        <v>0</v>
      </c>
    </row>
    <row r="251" spans="1:8" ht="38.25">
      <c r="A251" s="24" t="s">
        <v>77</v>
      </c>
      <c r="B251" s="25" t="s">
        <v>222</v>
      </c>
      <c r="C251" s="26">
        <v>129</v>
      </c>
      <c r="D251" s="25"/>
      <c r="E251" s="25"/>
      <c r="F251" s="27">
        <f>SUM(F252+0)</f>
        <v>0</v>
      </c>
      <c r="G251" s="27">
        <v>0</v>
      </c>
      <c r="H251" s="27">
        <v>0</v>
      </c>
    </row>
    <row r="252" spans="1:8" ht="38.25">
      <c r="A252" s="24" t="s">
        <v>69</v>
      </c>
      <c r="B252" s="25" t="s">
        <v>222</v>
      </c>
      <c r="C252" s="26">
        <v>129</v>
      </c>
      <c r="D252" s="25" t="s">
        <v>28</v>
      </c>
      <c r="E252" s="25" t="s">
        <v>27</v>
      </c>
      <c r="F252" s="27">
        <v>0</v>
      </c>
      <c r="G252" s="27">
        <v>0</v>
      </c>
      <c r="H252" s="27">
        <v>0</v>
      </c>
    </row>
    <row r="253" spans="1:8" ht="25.5">
      <c r="A253" s="24" t="s">
        <v>72</v>
      </c>
      <c r="B253" s="25" t="s">
        <v>73</v>
      </c>
      <c r="C253" s="26"/>
      <c r="D253" s="25"/>
      <c r="E253" s="25"/>
      <c r="F253" s="27">
        <f>SUM(F254+0)</f>
        <v>7055.5</v>
      </c>
      <c r="G253" s="27">
        <f>SUM(G254+0)</f>
        <v>6281.9</v>
      </c>
      <c r="H253" s="27">
        <f>SUM(H254+0)</f>
        <v>5430.9</v>
      </c>
    </row>
    <row r="254" spans="1:8" ht="15">
      <c r="A254" s="24" t="s">
        <v>49</v>
      </c>
      <c r="B254" s="25" t="s">
        <v>74</v>
      </c>
      <c r="C254" s="26"/>
      <c r="D254" s="25"/>
      <c r="E254" s="25"/>
      <c r="F254" s="27">
        <f>SUM(F255+F260+F269)</f>
        <v>7055.5</v>
      </c>
      <c r="G254" s="27">
        <f>SUM(G255+G260)</f>
        <v>6281.9</v>
      </c>
      <c r="H254" s="27">
        <f>SUM(H255+H260)</f>
        <v>5430.9</v>
      </c>
    </row>
    <row r="255" spans="1:8" ht="25.5">
      <c r="A255" s="24" t="s">
        <v>75</v>
      </c>
      <c r="B255" s="25" t="s">
        <v>76</v>
      </c>
      <c r="C255" s="26"/>
      <c r="D255" s="25"/>
      <c r="E255" s="25"/>
      <c r="F255" s="27">
        <f>SUM(F256+F258)</f>
        <v>5399.5</v>
      </c>
      <c r="G255" s="27">
        <f>SUM(G256+G258)</f>
        <v>4600.9</v>
      </c>
      <c r="H255" s="27">
        <f>SUM(H256+H258)</f>
        <v>3749.9</v>
      </c>
    </row>
    <row r="256" spans="1:8" ht="25.5">
      <c r="A256" s="24" t="s">
        <v>68</v>
      </c>
      <c r="B256" s="25" t="s">
        <v>76</v>
      </c>
      <c r="C256" s="26">
        <v>121</v>
      </c>
      <c r="D256" s="25"/>
      <c r="E256" s="25"/>
      <c r="F256" s="27">
        <f>SUM(F257+0)</f>
        <v>4147.1</v>
      </c>
      <c r="G256" s="27">
        <f>SUM(G257+0)</f>
        <v>3348.5</v>
      </c>
      <c r="H256" s="27">
        <f>SUM(H257+0)</f>
        <v>2497.5</v>
      </c>
    </row>
    <row r="257" spans="1:8" ht="38.25">
      <c r="A257" s="24" t="s">
        <v>69</v>
      </c>
      <c r="B257" s="25" t="s">
        <v>76</v>
      </c>
      <c r="C257" s="26">
        <v>121</v>
      </c>
      <c r="D257" s="25" t="s">
        <v>28</v>
      </c>
      <c r="E257" s="25" t="s">
        <v>27</v>
      </c>
      <c r="F257" s="27">
        <v>4147.1</v>
      </c>
      <c r="G257" s="27">
        <v>3348.5</v>
      </c>
      <c r="H257" s="27">
        <v>2497.5</v>
      </c>
    </row>
    <row r="258" spans="1:8" ht="38.25">
      <c r="A258" s="24" t="s">
        <v>77</v>
      </c>
      <c r="B258" s="25" t="s">
        <v>76</v>
      </c>
      <c r="C258" s="26">
        <v>129</v>
      </c>
      <c r="D258" s="25"/>
      <c r="E258" s="25"/>
      <c r="F258" s="27">
        <f>SUM(F259+0)</f>
        <v>1252.4</v>
      </c>
      <c r="G258" s="27">
        <f>SUM(G259+0)</f>
        <v>1252.4</v>
      </c>
      <c r="H258" s="27">
        <f>SUM(H259+0)</f>
        <v>1252.4</v>
      </c>
    </row>
    <row r="259" spans="1:8" ht="38.25">
      <c r="A259" s="24" t="s">
        <v>69</v>
      </c>
      <c r="B259" s="25" t="s">
        <v>76</v>
      </c>
      <c r="C259" s="26">
        <v>129</v>
      </c>
      <c r="D259" s="25" t="s">
        <v>28</v>
      </c>
      <c r="E259" s="25" t="s">
        <v>27</v>
      </c>
      <c r="F259" s="27">
        <v>1252.4</v>
      </c>
      <c r="G259" s="27">
        <v>1252.4</v>
      </c>
      <c r="H259" s="27">
        <v>1252.4</v>
      </c>
    </row>
    <row r="260" spans="1:8" ht="25.5">
      <c r="A260" s="24" t="s">
        <v>78</v>
      </c>
      <c r="B260" s="25" t="s">
        <v>79</v>
      </c>
      <c r="C260" s="26"/>
      <c r="D260" s="25"/>
      <c r="E260" s="25"/>
      <c r="F260" s="27">
        <f>SUM(F261+F263+F265+F267)</f>
        <v>1656</v>
      </c>
      <c r="G260" s="27">
        <f>SUM(G261+G263+G265+G267)</f>
        <v>1681</v>
      </c>
      <c r="H260" s="27">
        <f>SUM(H261+H263+H265+H267)</f>
        <v>1681</v>
      </c>
    </row>
    <row r="261" spans="1:8" ht="38.25">
      <c r="A261" s="24" t="s">
        <v>70</v>
      </c>
      <c r="B261" s="25" t="s">
        <v>79</v>
      </c>
      <c r="C261" s="26">
        <v>122</v>
      </c>
      <c r="D261" s="25"/>
      <c r="E261" s="25"/>
      <c r="F261" s="27">
        <f>SUM(F262+0)</f>
        <v>5</v>
      </c>
      <c r="G261" s="27">
        <f>SUM(G262+0)</f>
        <v>5</v>
      </c>
      <c r="H261" s="27">
        <f>SUM(H262+0)</f>
        <v>5</v>
      </c>
    </row>
    <row r="262" spans="1:8" ht="38.25">
      <c r="A262" s="24" t="s">
        <v>69</v>
      </c>
      <c r="B262" s="25" t="s">
        <v>79</v>
      </c>
      <c r="C262" s="26">
        <v>122</v>
      </c>
      <c r="D262" s="25" t="s">
        <v>28</v>
      </c>
      <c r="E262" s="25" t="s">
        <v>27</v>
      </c>
      <c r="F262" s="27">
        <v>5</v>
      </c>
      <c r="G262" s="27">
        <v>5</v>
      </c>
      <c r="H262" s="27">
        <v>5</v>
      </c>
    </row>
    <row r="263" spans="1:8" ht="34.5" customHeight="1">
      <c r="A263" s="24" t="s">
        <v>112</v>
      </c>
      <c r="B263" s="25" t="s">
        <v>79</v>
      </c>
      <c r="C263" s="26">
        <v>242</v>
      </c>
      <c r="D263" s="25"/>
      <c r="E263" s="25"/>
      <c r="F263" s="27">
        <f>SUM(F264+0)</f>
        <v>570</v>
      </c>
      <c r="G263" s="27">
        <f>SUM(G264+0)</f>
        <v>595</v>
      </c>
      <c r="H263" s="27">
        <f>SUM(H264+0)</f>
        <v>595</v>
      </c>
    </row>
    <row r="264" spans="1:8" ht="38.25">
      <c r="A264" s="24" t="s">
        <v>69</v>
      </c>
      <c r="B264" s="25" t="s">
        <v>79</v>
      </c>
      <c r="C264" s="26">
        <v>242</v>
      </c>
      <c r="D264" s="25" t="s">
        <v>28</v>
      </c>
      <c r="E264" s="25" t="s">
        <v>27</v>
      </c>
      <c r="F264" s="27">
        <v>570</v>
      </c>
      <c r="G264" s="27">
        <v>595</v>
      </c>
      <c r="H264" s="27">
        <v>595</v>
      </c>
    </row>
    <row r="265" spans="1:8" ht="15">
      <c r="A265" s="24" t="s">
        <v>190</v>
      </c>
      <c r="B265" s="25" t="s">
        <v>79</v>
      </c>
      <c r="C265" s="26">
        <v>244</v>
      </c>
      <c r="D265" s="25"/>
      <c r="E265" s="25"/>
      <c r="F265" s="27">
        <f>SUM(F266+0)</f>
        <v>1071</v>
      </c>
      <c r="G265" s="27">
        <f>SUM(G266+0)</f>
        <v>1071</v>
      </c>
      <c r="H265" s="27">
        <f>SUM(H266+0)</f>
        <v>1071</v>
      </c>
    </row>
    <row r="266" spans="1:8" ht="38.25">
      <c r="A266" s="24" t="s">
        <v>69</v>
      </c>
      <c r="B266" s="25" t="s">
        <v>79</v>
      </c>
      <c r="C266" s="26">
        <v>244</v>
      </c>
      <c r="D266" s="25" t="s">
        <v>28</v>
      </c>
      <c r="E266" s="25" t="s">
        <v>27</v>
      </c>
      <c r="F266" s="27">
        <v>1071</v>
      </c>
      <c r="G266" s="27">
        <v>1071</v>
      </c>
      <c r="H266" s="27">
        <v>1071</v>
      </c>
    </row>
    <row r="267" spans="1:8" ht="15">
      <c r="A267" s="24" t="s">
        <v>124</v>
      </c>
      <c r="B267" s="25" t="s">
        <v>79</v>
      </c>
      <c r="C267" s="26">
        <v>853</v>
      </c>
      <c r="D267" s="25"/>
      <c r="E267" s="25"/>
      <c r="F267" s="27">
        <f>SUM(F268+0)</f>
        <v>10</v>
      </c>
      <c r="G267" s="27">
        <f>SUM(G268+0)</f>
        <v>10</v>
      </c>
      <c r="H267" s="27">
        <f>SUM(H268+0)</f>
        <v>10</v>
      </c>
    </row>
    <row r="268" spans="1:8" ht="38.25">
      <c r="A268" s="24" t="s">
        <v>69</v>
      </c>
      <c r="B268" s="25" t="s">
        <v>79</v>
      </c>
      <c r="C268" s="26">
        <v>853</v>
      </c>
      <c r="D268" s="25" t="s">
        <v>28</v>
      </c>
      <c r="E268" s="25" t="s">
        <v>27</v>
      </c>
      <c r="F268" s="27">
        <v>10</v>
      </c>
      <c r="G268" s="27">
        <v>10</v>
      </c>
      <c r="H268" s="27">
        <v>10</v>
      </c>
    </row>
    <row r="269" spans="1:8" ht="63.75">
      <c r="A269" s="24" t="s">
        <v>223</v>
      </c>
      <c r="B269" s="25" t="s">
        <v>224</v>
      </c>
      <c r="C269" s="26"/>
      <c r="D269" s="25"/>
      <c r="E269" s="25"/>
      <c r="F269" s="27">
        <f>SUM(F270+F272)</f>
        <v>0</v>
      </c>
      <c r="G269" s="27"/>
      <c r="H269" s="27"/>
    </row>
    <row r="270" spans="1:8" ht="25.5">
      <c r="A270" s="24" t="s">
        <v>68</v>
      </c>
      <c r="B270" s="25" t="s">
        <v>224</v>
      </c>
      <c r="C270" s="26">
        <v>121</v>
      </c>
      <c r="D270" s="25"/>
      <c r="E270" s="25"/>
      <c r="F270" s="27">
        <f>SUM(F271+0)</f>
        <v>0</v>
      </c>
      <c r="G270" s="27"/>
      <c r="H270" s="27"/>
    </row>
    <row r="271" spans="1:8" ht="38.25">
      <c r="A271" s="24" t="s">
        <v>69</v>
      </c>
      <c r="B271" s="25" t="s">
        <v>224</v>
      </c>
      <c r="C271" s="26">
        <v>121</v>
      </c>
      <c r="D271" s="25" t="s">
        <v>28</v>
      </c>
      <c r="E271" s="25" t="s">
        <v>27</v>
      </c>
      <c r="F271" s="27">
        <v>0</v>
      </c>
      <c r="G271" s="27"/>
      <c r="H271" s="27"/>
    </row>
    <row r="272" spans="1:8" ht="38.25">
      <c r="A272" s="24" t="s">
        <v>77</v>
      </c>
      <c r="B272" s="25" t="s">
        <v>224</v>
      </c>
      <c r="C272" s="26">
        <v>129</v>
      </c>
      <c r="D272" s="25"/>
      <c r="E272" s="25"/>
      <c r="F272" s="27">
        <f>SUM(F273+0)</f>
        <v>0</v>
      </c>
      <c r="G272" s="27"/>
      <c r="H272" s="27"/>
    </row>
    <row r="273" spans="1:8" ht="38.25">
      <c r="A273" s="24" t="s">
        <v>69</v>
      </c>
      <c r="B273" s="25" t="s">
        <v>224</v>
      </c>
      <c r="C273" s="26">
        <v>129</v>
      </c>
      <c r="D273" s="25" t="s">
        <v>28</v>
      </c>
      <c r="E273" s="25" t="s">
        <v>27</v>
      </c>
      <c r="F273" s="27">
        <v>0</v>
      </c>
      <c r="G273" s="27"/>
      <c r="H273" s="27"/>
    </row>
    <row r="274" spans="1:8" ht="25.5">
      <c r="A274" s="20" t="s">
        <v>55</v>
      </c>
      <c r="B274" s="21" t="s">
        <v>81</v>
      </c>
      <c r="C274" s="26"/>
      <c r="D274" s="21"/>
      <c r="E274" s="21"/>
      <c r="F274" s="23">
        <f>SUM(0+F275)</f>
        <v>1780.6999999999998</v>
      </c>
      <c r="G274" s="23">
        <f>SUM(0+G275)</f>
        <v>1803.1</v>
      </c>
      <c r="H274" s="23">
        <f>SUM(0+H275)</f>
        <v>1001.3</v>
      </c>
    </row>
    <row r="275" spans="1:8" ht="15">
      <c r="A275" s="24" t="s">
        <v>49</v>
      </c>
      <c r="B275" s="25" t="s">
        <v>82</v>
      </c>
      <c r="C275" s="22"/>
      <c r="D275" s="21"/>
      <c r="E275" s="21"/>
      <c r="F275" s="40">
        <f>SUM(F276+F279+F282+F296+F299+F306+F293)</f>
        <v>1780.6999999999998</v>
      </c>
      <c r="G275" s="40">
        <f>SUM(G276+G279+G282+G296+G299+G306+G293)</f>
        <v>1803.1</v>
      </c>
      <c r="H275" s="40">
        <f>SUM(H276+H279+H282+H296+H299+H306+H293)</f>
        <v>1001.3</v>
      </c>
    </row>
    <row r="276" spans="1:8" ht="25.5">
      <c r="A276" s="24" t="s">
        <v>195</v>
      </c>
      <c r="B276" s="25" t="s">
        <v>192</v>
      </c>
      <c r="C276" s="22"/>
      <c r="D276" s="21"/>
      <c r="E276" s="21"/>
      <c r="F276" s="40">
        <f aca="true" t="shared" si="33" ref="F276:H277">SUM(F277+0)</f>
        <v>30</v>
      </c>
      <c r="G276" s="40">
        <f t="shared" si="33"/>
        <v>30</v>
      </c>
      <c r="H276" s="40">
        <f t="shared" si="33"/>
        <v>30</v>
      </c>
    </row>
    <row r="277" spans="1:8" ht="15">
      <c r="A277" s="24" t="s">
        <v>194</v>
      </c>
      <c r="B277" s="25" t="s">
        <v>192</v>
      </c>
      <c r="C277" s="22">
        <v>870</v>
      </c>
      <c r="D277" s="21"/>
      <c r="E277" s="21"/>
      <c r="F277" s="40">
        <f t="shared" si="33"/>
        <v>30</v>
      </c>
      <c r="G277" s="40">
        <f t="shared" si="33"/>
        <v>30</v>
      </c>
      <c r="H277" s="40">
        <f t="shared" si="33"/>
        <v>30</v>
      </c>
    </row>
    <row r="278" spans="1:8" ht="15">
      <c r="A278" s="24" t="s">
        <v>193</v>
      </c>
      <c r="B278" s="25" t="s">
        <v>192</v>
      </c>
      <c r="C278" s="26">
        <v>870</v>
      </c>
      <c r="D278" s="25" t="s">
        <v>28</v>
      </c>
      <c r="E278" s="25" t="s">
        <v>17</v>
      </c>
      <c r="F278" s="40">
        <v>30</v>
      </c>
      <c r="G278" s="40">
        <v>30</v>
      </c>
      <c r="H278" s="40">
        <v>30</v>
      </c>
    </row>
    <row r="279" spans="1:8" ht="25.5">
      <c r="A279" s="24" t="s">
        <v>123</v>
      </c>
      <c r="B279" s="25" t="s">
        <v>121</v>
      </c>
      <c r="C279" s="26"/>
      <c r="D279" s="21"/>
      <c r="E279" s="21"/>
      <c r="F279" s="40">
        <f aca="true" t="shared" si="34" ref="F279:H280">SUM(F280+0)</f>
        <v>345</v>
      </c>
      <c r="G279" s="40">
        <f t="shared" si="34"/>
        <v>345</v>
      </c>
      <c r="H279" s="40">
        <f t="shared" si="34"/>
        <v>10</v>
      </c>
    </row>
    <row r="280" spans="1:8" ht="15">
      <c r="A280" s="24" t="s">
        <v>190</v>
      </c>
      <c r="B280" s="25" t="s">
        <v>121</v>
      </c>
      <c r="C280" s="22">
        <v>244</v>
      </c>
      <c r="D280" s="25"/>
      <c r="E280" s="25"/>
      <c r="F280" s="40">
        <f t="shared" si="34"/>
        <v>345</v>
      </c>
      <c r="G280" s="40">
        <f t="shared" si="34"/>
        <v>345</v>
      </c>
      <c r="H280" s="40">
        <f t="shared" si="34"/>
        <v>10</v>
      </c>
    </row>
    <row r="281" spans="1:8" ht="15">
      <c r="A281" s="24" t="s">
        <v>36</v>
      </c>
      <c r="B281" s="25" t="s">
        <v>121</v>
      </c>
      <c r="C281" s="26">
        <v>244</v>
      </c>
      <c r="D281" s="25" t="s">
        <v>28</v>
      </c>
      <c r="E281" s="25" t="s">
        <v>37</v>
      </c>
      <c r="F281" s="40">
        <v>345</v>
      </c>
      <c r="G281" s="40">
        <v>345</v>
      </c>
      <c r="H281" s="40">
        <v>10</v>
      </c>
    </row>
    <row r="282" spans="1:8" ht="25.5">
      <c r="A282" s="24" t="s">
        <v>83</v>
      </c>
      <c r="B282" s="25" t="s">
        <v>84</v>
      </c>
      <c r="C282" s="26"/>
      <c r="D282" s="25"/>
      <c r="E282" s="25"/>
      <c r="F282" s="27">
        <f>SUM(F283+F285+F287+F289+F291)</f>
        <v>546</v>
      </c>
      <c r="G282" s="27">
        <f>SUM(G283+G285+G287+G291)</f>
        <v>546</v>
      </c>
      <c r="H282" s="27">
        <f>SUM(H283+H285+H287+H291)</f>
        <v>56</v>
      </c>
    </row>
    <row r="283" spans="1:8" ht="15">
      <c r="A283" s="24" t="s">
        <v>190</v>
      </c>
      <c r="B283" s="25" t="s">
        <v>84</v>
      </c>
      <c r="C283" s="26">
        <v>244</v>
      </c>
      <c r="D283" s="25"/>
      <c r="E283" s="25"/>
      <c r="F283" s="27">
        <f>SUM(F284+0)</f>
        <v>446</v>
      </c>
      <c r="G283" s="27">
        <f>SUM(G284+0)</f>
        <v>446</v>
      </c>
      <c r="H283" s="27">
        <f>SUM(H284+0)</f>
        <v>46</v>
      </c>
    </row>
    <row r="284" spans="1:8" ht="15">
      <c r="A284" s="24" t="s">
        <v>36</v>
      </c>
      <c r="B284" s="25" t="s">
        <v>84</v>
      </c>
      <c r="C284" s="26">
        <v>244</v>
      </c>
      <c r="D284" s="25" t="s">
        <v>28</v>
      </c>
      <c r="E284" s="25" t="s">
        <v>37</v>
      </c>
      <c r="F284" s="27">
        <v>446</v>
      </c>
      <c r="G284" s="27">
        <v>446</v>
      </c>
      <c r="H284" s="27">
        <v>46</v>
      </c>
    </row>
    <row r="285" spans="1:8" ht="15">
      <c r="A285" s="24" t="s">
        <v>212</v>
      </c>
      <c r="B285" s="25" t="s">
        <v>84</v>
      </c>
      <c r="C285" s="26">
        <v>350</v>
      </c>
      <c r="D285" s="25"/>
      <c r="E285" s="25"/>
      <c r="F285" s="27">
        <f>SUM(F286+0)</f>
        <v>0</v>
      </c>
      <c r="G285" s="27">
        <f>SUM(G286+0)</f>
        <v>0</v>
      </c>
      <c r="H285" s="27">
        <f>SUM(H286+0)</f>
        <v>0</v>
      </c>
    </row>
    <row r="286" spans="1:8" ht="15">
      <c r="A286" s="24" t="s">
        <v>36</v>
      </c>
      <c r="B286" s="25" t="s">
        <v>84</v>
      </c>
      <c r="C286" s="26">
        <v>350</v>
      </c>
      <c r="D286" s="25" t="s">
        <v>28</v>
      </c>
      <c r="E286" s="25" t="s">
        <v>37</v>
      </c>
      <c r="F286" s="27">
        <v>0</v>
      </c>
      <c r="G286" s="27">
        <v>0</v>
      </c>
      <c r="H286" s="27">
        <v>0</v>
      </c>
    </row>
    <row r="287" spans="1:8" ht="15">
      <c r="A287" s="24" t="s">
        <v>213</v>
      </c>
      <c r="B287" s="25" t="s">
        <v>84</v>
      </c>
      <c r="C287" s="26">
        <v>360</v>
      </c>
      <c r="D287" s="25"/>
      <c r="E287" s="25"/>
      <c r="F287" s="27">
        <f>SUM(F288+0)</f>
        <v>0</v>
      </c>
      <c r="G287" s="27">
        <f>SUM(G288+0)</f>
        <v>0</v>
      </c>
      <c r="H287" s="27">
        <f>SUM(H288+0)</f>
        <v>0</v>
      </c>
    </row>
    <row r="288" spans="1:8" ht="15">
      <c r="A288" s="24" t="s">
        <v>36</v>
      </c>
      <c r="B288" s="25" t="s">
        <v>84</v>
      </c>
      <c r="C288" s="26">
        <v>360</v>
      </c>
      <c r="D288" s="25" t="s">
        <v>28</v>
      </c>
      <c r="E288" s="25" t="s">
        <v>37</v>
      </c>
      <c r="F288" s="27">
        <v>0</v>
      </c>
      <c r="G288" s="27">
        <v>0</v>
      </c>
      <c r="H288" s="27">
        <v>0</v>
      </c>
    </row>
    <row r="289" spans="1:8" ht="25.5">
      <c r="A289" s="24" t="s">
        <v>236</v>
      </c>
      <c r="B289" s="25" t="s">
        <v>84</v>
      </c>
      <c r="C289" s="26">
        <v>831</v>
      </c>
      <c r="D289" s="25"/>
      <c r="E289" s="25"/>
      <c r="F289" s="27">
        <f>SUM(F290+0)</f>
        <v>0</v>
      </c>
      <c r="G289" s="27">
        <f>SUM(G290+0)</f>
        <v>0</v>
      </c>
      <c r="H289" s="27">
        <f>SUM(H290+0)</f>
        <v>0</v>
      </c>
    </row>
    <row r="290" spans="1:8" ht="15">
      <c r="A290" s="24" t="s">
        <v>36</v>
      </c>
      <c r="B290" s="25" t="s">
        <v>84</v>
      </c>
      <c r="C290" s="26">
        <v>831</v>
      </c>
      <c r="D290" s="25" t="s">
        <v>28</v>
      </c>
      <c r="E290" s="25" t="s">
        <v>37</v>
      </c>
      <c r="F290" s="27">
        <v>0</v>
      </c>
      <c r="G290" s="27">
        <v>0</v>
      </c>
      <c r="H290" s="27">
        <v>0</v>
      </c>
    </row>
    <row r="291" spans="1:8" ht="15">
      <c r="A291" s="24" t="s">
        <v>124</v>
      </c>
      <c r="B291" s="25" t="s">
        <v>84</v>
      </c>
      <c r="C291" s="26">
        <v>853</v>
      </c>
      <c r="D291" s="25"/>
      <c r="E291" s="25"/>
      <c r="F291" s="27">
        <f>SUM(F292+0)</f>
        <v>100</v>
      </c>
      <c r="G291" s="27">
        <f>SUM(G292+0)</f>
        <v>100</v>
      </c>
      <c r="H291" s="27">
        <f>SUM(H292+0)</f>
        <v>10</v>
      </c>
    </row>
    <row r="292" spans="1:8" ht="15">
      <c r="A292" s="24" t="s">
        <v>36</v>
      </c>
      <c r="B292" s="25" t="s">
        <v>84</v>
      </c>
      <c r="C292" s="26">
        <v>853</v>
      </c>
      <c r="D292" s="25" t="s">
        <v>28</v>
      </c>
      <c r="E292" s="25" t="s">
        <v>37</v>
      </c>
      <c r="F292" s="27">
        <v>100</v>
      </c>
      <c r="G292" s="27">
        <v>100</v>
      </c>
      <c r="H292" s="27">
        <v>10</v>
      </c>
    </row>
    <row r="293" spans="1:8" ht="15">
      <c r="A293" s="24" t="s">
        <v>208</v>
      </c>
      <c r="B293" s="25" t="s">
        <v>209</v>
      </c>
      <c r="C293" s="26"/>
      <c r="D293" s="25"/>
      <c r="E293" s="25"/>
      <c r="F293" s="27">
        <f>SUM(F294+0)</f>
        <v>0</v>
      </c>
      <c r="G293" s="27">
        <v>0</v>
      </c>
      <c r="H293" s="27">
        <v>0</v>
      </c>
    </row>
    <row r="294" spans="1:8" ht="15">
      <c r="A294" s="24" t="s">
        <v>210</v>
      </c>
      <c r="B294" s="25" t="s">
        <v>209</v>
      </c>
      <c r="C294" s="26">
        <v>880</v>
      </c>
      <c r="D294" s="25"/>
      <c r="E294" s="25"/>
      <c r="F294" s="27">
        <f>SUM(F295+0)</f>
        <v>0</v>
      </c>
      <c r="G294" s="27">
        <v>0</v>
      </c>
      <c r="H294" s="27">
        <v>0</v>
      </c>
    </row>
    <row r="295" spans="1:8" ht="15">
      <c r="A295" s="24" t="s">
        <v>208</v>
      </c>
      <c r="B295" s="25" t="s">
        <v>209</v>
      </c>
      <c r="C295" s="26">
        <v>880</v>
      </c>
      <c r="D295" s="25" t="s">
        <v>28</v>
      </c>
      <c r="E295" s="25" t="s">
        <v>207</v>
      </c>
      <c r="F295" s="27">
        <v>0</v>
      </c>
      <c r="G295" s="27">
        <v>0</v>
      </c>
      <c r="H295" s="27">
        <v>0</v>
      </c>
    </row>
    <row r="296" spans="1:8" ht="25.5">
      <c r="A296" s="24" t="s">
        <v>105</v>
      </c>
      <c r="B296" s="25" t="s">
        <v>86</v>
      </c>
      <c r="C296" s="26"/>
      <c r="D296" s="25"/>
      <c r="E296" s="25"/>
      <c r="F296" s="27">
        <f aca="true" t="shared" si="35" ref="F296:H297">SUM(F297+0)</f>
        <v>558.8</v>
      </c>
      <c r="G296" s="27">
        <f t="shared" si="35"/>
        <v>581.2</v>
      </c>
      <c r="H296" s="27">
        <f t="shared" si="35"/>
        <v>604.4</v>
      </c>
    </row>
    <row r="297" spans="1:8" ht="25.5">
      <c r="A297" s="24" t="s">
        <v>87</v>
      </c>
      <c r="B297" s="25" t="s">
        <v>86</v>
      </c>
      <c r="C297" s="26">
        <v>321</v>
      </c>
      <c r="D297" s="25"/>
      <c r="E297" s="25"/>
      <c r="F297" s="27">
        <f t="shared" si="35"/>
        <v>558.8</v>
      </c>
      <c r="G297" s="27">
        <f t="shared" si="35"/>
        <v>581.2</v>
      </c>
      <c r="H297" s="27">
        <f t="shared" si="35"/>
        <v>604.4</v>
      </c>
    </row>
    <row r="298" spans="1:8" ht="15">
      <c r="A298" s="24" t="s">
        <v>88</v>
      </c>
      <c r="B298" s="25" t="s">
        <v>86</v>
      </c>
      <c r="C298" s="26">
        <v>321</v>
      </c>
      <c r="D298" s="25" t="s">
        <v>26</v>
      </c>
      <c r="E298" s="25" t="s">
        <v>28</v>
      </c>
      <c r="F298" s="27">
        <v>558.8</v>
      </c>
      <c r="G298" s="27">
        <v>581.2</v>
      </c>
      <c r="H298" s="27">
        <v>604.4</v>
      </c>
    </row>
    <row r="299" spans="1:8" ht="25.5">
      <c r="A299" s="24" t="s">
        <v>106</v>
      </c>
      <c r="B299" s="25" t="s">
        <v>89</v>
      </c>
      <c r="C299" s="26"/>
      <c r="D299" s="25"/>
      <c r="E299" s="25"/>
      <c r="F299" s="27">
        <f>SUM(F300+F302+F304)</f>
        <v>297.4</v>
      </c>
      <c r="G299" s="27">
        <f>SUM(G300+G302+G304)</f>
        <v>297.4</v>
      </c>
      <c r="H299" s="27">
        <f>SUM(H300+H302+H304)</f>
        <v>297.4</v>
      </c>
    </row>
    <row r="300" spans="1:8" ht="25.5">
      <c r="A300" s="24" t="s">
        <v>68</v>
      </c>
      <c r="B300" s="25" t="s">
        <v>89</v>
      </c>
      <c r="C300" s="26">
        <v>121</v>
      </c>
      <c r="D300" s="25"/>
      <c r="E300" s="25"/>
      <c r="F300" s="27">
        <f>SUM(F301+0)</f>
        <v>221.9</v>
      </c>
      <c r="G300" s="27">
        <f>SUM(G301+0)</f>
        <v>221.9</v>
      </c>
      <c r="H300" s="27">
        <f>SUM(H301+0)</f>
        <v>221.9</v>
      </c>
    </row>
    <row r="301" spans="1:8" ht="15">
      <c r="A301" s="24" t="s">
        <v>50</v>
      </c>
      <c r="B301" s="25" t="s">
        <v>89</v>
      </c>
      <c r="C301" s="26">
        <v>121</v>
      </c>
      <c r="D301" s="25" t="s">
        <v>31</v>
      </c>
      <c r="E301" s="25" t="s">
        <v>29</v>
      </c>
      <c r="F301" s="27">
        <v>221.9</v>
      </c>
      <c r="G301" s="27">
        <v>221.9</v>
      </c>
      <c r="H301" s="27">
        <v>221.9</v>
      </c>
    </row>
    <row r="302" spans="1:8" ht="38.25">
      <c r="A302" s="24" t="s">
        <v>77</v>
      </c>
      <c r="B302" s="25" t="s">
        <v>89</v>
      </c>
      <c r="C302" s="26">
        <v>129</v>
      </c>
      <c r="D302" s="25"/>
      <c r="E302" s="25"/>
      <c r="F302" s="27">
        <f>SUM(F303+0)</f>
        <v>67</v>
      </c>
      <c r="G302" s="27">
        <f>SUM(G303+0)</f>
        <v>67</v>
      </c>
      <c r="H302" s="27">
        <f>SUM(H303+0)</f>
        <v>67</v>
      </c>
    </row>
    <row r="303" spans="1:8" ht="15">
      <c r="A303" s="24" t="s">
        <v>50</v>
      </c>
      <c r="B303" s="25" t="s">
        <v>89</v>
      </c>
      <c r="C303" s="26">
        <v>129</v>
      </c>
      <c r="D303" s="25" t="s">
        <v>31</v>
      </c>
      <c r="E303" s="25" t="s">
        <v>29</v>
      </c>
      <c r="F303" s="27">
        <v>67</v>
      </c>
      <c r="G303" s="27">
        <v>67</v>
      </c>
      <c r="H303" s="27">
        <v>67</v>
      </c>
    </row>
    <row r="304" spans="1:8" ht="15">
      <c r="A304" s="24" t="s">
        <v>190</v>
      </c>
      <c r="B304" s="25" t="s">
        <v>89</v>
      </c>
      <c r="C304" s="26">
        <v>244</v>
      </c>
      <c r="D304" s="25"/>
      <c r="E304" s="25"/>
      <c r="F304" s="27">
        <f>SUM(F305+0)</f>
        <v>8.5</v>
      </c>
      <c r="G304" s="27">
        <f>SUM(G305+0)</f>
        <v>8.5</v>
      </c>
      <c r="H304" s="27">
        <f>SUM(H305+0)</f>
        <v>8.5</v>
      </c>
    </row>
    <row r="305" spans="1:8" ht="15">
      <c r="A305" s="24" t="s">
        <v>50</v>
      </c>
      <c r="B305" s="25" t="s">
        <v>89</v>
      </c>
      <c r="C305" s="26">
        <v>244</v>
      </c>
      <c r="D305" s="25" t="s">
        <v>31</v>
      </c>
      <c r="E305" s="25" t="s">
        <v>29</v>
      </c>
      <c r="F305" s="27">
        <v>8.5</v>
      </c>
      <c r="G305" s="27">
        <v>8.5</v>
      </c>
      <c r="H305" s="27">
        <v>8.5</v>
      </c>
    </row>
    <row r="306" spans="1:8" ht="38.25">
      <c r="A306" s="24" t="s">
        <v>90</v>
      </c>
      <c r="B306" s="25" t="s">
        <v>91</v>
      </c>
      <c r="C306" s="26"/>
      <c r="D306" s="25"/>
      <c r="E306" s="25"/>
      <c r="F306" s="27">
        <f aca="true" t="shared" si="36" ref="F306:H307">SUM(F307+0)</f>
        <v>3.5</v>
      </c>
      <c r="G306" s="27">
        <f t="shared" si="36"/>
        <v>3.5</v>
      </c>
      <c r="H306" s="27">
        <f t="shared" si="36"/>
        <v>3.5</v>
      </c>
    </row>
    <row r="307" spans="1:8" ht="15">
      <c r="A307" s="24" t="s">
        <v>190</v>
      </c>
      <c r="B307" s="25" t="s">
        <v>91</v>
      </c>
      <c r="C307" s="26">
        <v>244</v>
      </c>
      <c r="D307" s="25"/>
      <c r="E307" s="25"/>
      <c r="F307" s="27">
        <f t="shared" si="36"/>
        <v>3.5</v>
      </c>
      <c r="G307" s="27">
        <f t="shared" si="36"/>
        <v>3.5</v>
      </c>
      <c r="H307" s="27">
        <f t="shared" si="36"/>
        <v>3.5</v>
      </c>
    </row>
    <row r="308" spans="1:8" ht="25.5">
      <c r="A308" s="24" t="s">
        <v>115</v>
      </c>
      <c r="B308" s="25" t="s">
        <v>91</v>
      </c>
      <c r="C308" s="26">
        <v>244</v>
      </c>
      <c r="D308" s="25" t="s">
        <v>29</v>
      </c>
      <c r="E308" s="25" t="s">
        <v>114</v>
      </c>
      <c r="F308" s="27">
        <v>3.5</v>
      </c>
      <c r="G308" s="27">
        <v>3.5</v>
      </c>
      <c r="H308" s="27">
        <v>3.5</v>
      </c>
    </row>
    <row r="309" spans="1:8" ht="15">
      <c r="A309" s="41"/>
      <c r="B309" s="42"/>
      <c r="C309" s="43"/>
      <c r="D309" s="42"/>
      <c r="E309" s="42"/>
      <c r="F309" s="42"/>
      <c r="G309" s="44"/>
      <c r="H309" s="44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9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Компик</cp:lastModifiedBy>
  <cp:lastPrinted>2020-12-23T12:53:03Z</cp:lastPrinted>
  <dcterms:created xsi:type="dcterms:W3CDTF">2015-10-13T11:13:33Z</dcterms:created>
  <dcterms:modified xsi:type="dcterms:W3CDTF">2020-12-23T12:57:41Z</dcterms:modified>
  <cp:category/>
  <cp:version/>
  <cp:contentType/>
  <cp:contentStatus/>
</cp:coreProperties>
</file>